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55" firstSheet="3" activeTab="14"/>
  </bookViews>
  <sheets>
    <sheet name="Voter Turnout" sheetId="1" r:id="rId1"/>
    <sheet name="W1 DEM" sheetId="2" r:id="rId2"/>
    <sheet name="W2 DEM" sheetId="3" r:id="rId3"/>
    <sheet name="W3 DEM" sheetId="4" r:id="rId4"/>
    <sheet name="W4 DEM" sheetId="5" r:id="rId5"/>
    <sheet name="W5 DEM" sheetId="6" r:id="rId6"/>
    <sheet name="W6 DEM" sheetId="7" r:id="rId7"/>
    <sheet name="DEM TOTALS" sheetId="8" r:id="rId8"/>
    <sheet name="W1 REP" sheetId="9" r:id="rId9"/>
    <sheet name="W2 REP" sheetId="10" r:id="rId10"/>
    <sheet name="W3 REP" sheetId="11" r:id="rId11"/>
    <sheet name="W4 REP" sheetId="12" r:id="rId12"/>
    <sheet name="W5 REP" sheetId="13" r:id="rId13"/>
    <sheet name="W6 REP" sheetId="14" r:id="rId14"/>
    <sheet name="REP TOTALS" sheetId="15" r:id="rId15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<sst xmlns="http://schemas.openxmlformats.org/spreadsheetml/2006/main" count="1405" uniqueCount="150">
  <si>
    <t>Ward 1</t>
  </si>
  <si>
    <t>Ward 2</t>
  </si>
  <si>
    <t>Ward 3</t>
  </si>
  <si>
    <t>Ward 4</t>
  </si>
  <si>
    <t>Ward 5</t>
  </si>
  <si>
    <t>Ward 6</t>
  </si>
  <si>
    <t>Blanks</t>
  </si>
  <si>
    <t>TOTAL</t>
  </si>
  <si>
    <t>Total Democratic Ballots Cast</t>
  </si>
  <si>
    <t>Percentage of Democratic Voter Turnout</t>
  </si>
  <si>
    <t xml:space="preserve">Wards </t>
  </si>
  <si>
    <t>Beginning Voter Registration (DEM)</t>
  </si>
  <si>
    <t>Undeclared Voters taking (DEM) ballot</t>
  </si>
  <si>
    <t xml:space="preserve">Democratic (DEM) Voter Turn out: </t>
  </si>
  <si>
    <t>Total number of (DEM) voters</t>
  </si>
  <si>
    <t>Absentee Ballot Report</t>
  </si>
  <si>
    <t xml:space="preserve">Republican (REP) Voter Turn out: </t>
  </si>
  <si>
    <t>Beginning Voter Registration (REP)</t>
  </si>
  <si>
    <t>Undeclared Voters taking (REP) ballot</t>
  </si>
  <si>
    <t>Total number of (REP) voters</t>
  </si>
  <si>
    <t>Total Republican Ballots Cast</t>
  </si>
  <si>
    <t>Percentage of Republican Voter Turnout</t>
  </si>
  <si>
    <t xml:space="preserve">Election Day Registration (DEM) </t>
  </si>
  <si>
    <t>Election Day Registration (REP)</t>
  </si>
  <si>
    <t>Total (DEM) and (UND/DEM) Requests</t>
  </si>
  <si>
    <t>Total (REP) and (UND/REP) Requests</t>
  </si>
  <si>
    <t>Citywide Voter Turnout</t>
  </si>
  <si>
    <t>Official Return of Votes - City of Rochester, NH - Citywide Election Results</t>
  </si>
  <si>
    <t>State Primary Election - September 8, 2020</t>
  </si>
  <si>
    <t>September 8, 2020 - Primary Election Returns</t>
  </si>
  <si>
    <t>For Sheriff</t>
  </si>
  <si>
    <t>Democratic</t>
  </si>
  <si>
    <t>Brandon Drysdale</t>
  </si>
  <si>
    <t>Tracy Hayes</t>
  </si>
  <si>
    <t>Anthony Macaione</t>
  </si>
  <si>
    <t>For Governor</t>
  </si>
  <si>
    <t>Mark Brave</t>
  </si>
  <si>
    <t xml:space="preserve">Write-in </t>
  </si>
  <si>
    <t>Dan Feltes</t>
  </si>
  <si>
    <t>Write-in</t>
  </si>
  <si>
    <t>Andru Volinsky</t>
  </si>
  <si>
    <t xml:space="preserve">Write-in/scattered </t>
  </si>
  <si>
    <t>TOTAL:</t>
  </si>
  <si>
    <t xml:space="preserve">For County Attorney </t>
  </si>
  <si>
    <t>For United States Senator</t>
  </si>
  <si>
    <t>Thomas P. Velardi</t>
  </si>
  <si>
    <t>Paul Krautmann</t>
  </si>
  <si>
    <t>Jeanne Shaheen</t>
  </si>
  <si>
    <t>Tom Alciere</t>
  </si>
  <si>
    <t>For County Treasurer</t>
  </si>
  <si>
    <t>Pamela J. Arnold</t>
  </si>
  <si>
    <t>For Represenative in Congress</t>
  </si>
  <si>
    <t>Chris Pappas</t>
  </si>
  <si>
    <t>For Register of Deeds</t>
  </si>
  <si>
    <t>Catherine A. Berube</t>
  </si>
  <si>
    <t>For Executive Councilor</t>
  </si>
  <si>
    <t>Cinde Warmington</t>
  </si>
  <si>
    <t>Leah Plunkett</t>
  </si>
  <si>
    <t>For Register of Probate</t>
  </si>
  <si>
    <t>John D. Shea</t>
  </si>
  <si>
    <t>Emmett Soldati</t>
  </si>
  <si>
    <t>Luz Bay</t>
  </si>
  <si>
    <t>Jay Surdukowski</t>
  </si>
  <si>
    <t>Craig Thompson</t>
  </si>
  <si>
    <r>
      <t xml:space="preserve">For County Commissioners  - </t>
    </r>
    <r>
      <rPr>
        <b/>
        <i/>
        <sz val="15"/>
        <color indexed="8"/>
        <rFont val="Calibri"/>
        <family val="2"/>
      </rPr>
      <t>Top 3</t>
    </r>
  </si>
  <si>
    <t>For State Senator</t>
  </si>
  <si>
    <t>Deanna Rollo</t>
  </si>
  <si>
    <t>Christopher J. Rice</t>
  </si>
  <si>
    <t>Robert J. Watson</t>
  </si>
  <si>
    <t>George Maglaras</t>
  </si>
  <si>
    <t>For State Representative - District 7</t>
  </si>
  <si>
    <t>Timothy Fontneau</t>
  </si>
  <si>
    <t>For State Representative - District 22</t>
  </si>
  <si>
    <t>Peg Higgins</t>
  </si>
  <si>
    <t>For County Commissioners  - Top 3</t>
  </si>
  <si>
    <t>For State Representative - District 9</t>
  </si>
  <si>
    <t>Tom Ransom</t>
  </si>
  <si>
    <t>For State Representative - District 23</t>
  </si>
  <si>
    <t>Sandra B. Keans</t>
  </si>
  <si>
    <t>W</t>
  </si>
  <si>
    <t>Paul J. Krautmann</t>
  </si>
  <si>
    <t>For State Representative - District 10</t>
  </si>
  <si>
    <t>For State Representative - District 11</t>
  </si>
  <si>
    <t>Chuck Grassie</t>
  </si>
  <si>
    <t>For State Representative - District 24</t>
  </si>
  <si>
    <t>Jerry Minihan</t>
  </si>
  <si>
    <t>For State Representative - District 12</t>
  </si>
  <si>
    <t>Anni DeVito</t>
  </si>
  <si>
    <t>For State Representative - District 8</t>
  </si>
  <si>
    <t>Donna Ellis</t>
  </si>
  <si>
    <t>Citywide Totals</t>
  </si>
  <si>
    <t>Republican</t>
  </si>
  <si>
    <t>Thomas L. Kaczynski, Jr.</t>
  </si>
  <si>
    <t>Nobody</t>
  </si>
  <si>
    <t>Chris Sununu</t>
  </si>
  <si>
    <t>Karen Testerman</t>
  </si>
  <si>
    <t>Wayne M. Estes</t>
  </si>
  <si>
    <t>Paul Callaghan</t>
  </si>
  <si>
    <t>Write-in/scattered</t>
  </si>
  <si>
    <t>For County Attorney</t>
  </si>
  <si>
    <t>Gerard Beloin</t>
  </si>
  <si>
    <t>Don Bolduc</t>
  </si>
  <si>
    <t>Andy Martin</t>
  </si>
  <si>
    <t>Corky Messner</t>
  </si>
  <si>
    <t>For Representative in Congress</t>
  </si>
  <si>
    <t>Matt Mowers</t>
  </si>
  <si>
    <t>Kevin Rondeau</t>
  </si>
  <si>
    <t>Michael Callis</t>
  </si>
  <si>
    <t>Jeff Denaro</t>
  </si>
  <si>
    <t>Matt Mayberry</t>
  </si>
  <si>
    <t>Jim Beard</t>
  </si>
  <si>
    <t>Stuart I. Levenson</t>
  </si>
  <si>
    <t>James P. Gray</t>
  </si>
  <si>
    <t>For Delegates to the State Convention</t>
  </si>
  <si>
    <t>Top 9</t>
  </si>
  <si>
    <t>Ric Perreault</t>
  </si>
  <si>
    <t>Nancy Sirois</t>
  </si>
  <si>
    <t>Brooks Thornhill</t>
  </si>
  <si>
    <t>Susan Callaghan</t>
  </si>
  <si>
    <t>Harrison deBree</t>
  </si>
  <si>
    <t>Jody L. McNally</t>
  </si>
  <si>
    <t>Christine M. Norris</t>
  </si>
  <si>
    <t>Mona Perreault</t>
  </si>
  <si>
    <t>Fenton Groen</t>
  </si>
  <si>
    <t>Clifford Newton</t>
  </si>
  <si>
    <t>Aiden Ankarberg</t>
  </si>
  <si>
    <t>Don Evans Leeman</t>
  </si>
  <si>
    <t>Susan Delemus</t>
  </si>
  <si>
    <t>Mac Kittredge</t>
  </si>
  <si>
    <t>Kalmen Barkin</t>
  </si>
  <si>
    <t>Write-in Robert Watson</t>
  </si>
  <si>
    <t xml:space="preserve">Write-in: Robert Watson </t>
  </si>
  <si>
    <t xml:space="preserve">Official Vote Returns - Rochester, NH </t>
  </si>
  <si>
    <t xml:space="preserve">Absentee Voter Combined Total: </t>
  </si>
  <si>
    <r>
      <t xml:space="preserve">For County Commissioners  - </t>
    </r>
    <r>
      <rPr>
        <b/>
        <i/>
        <sz val="10"/>
        <color indexed="8"/>
        <rFont val="Calibri"/>
        <family val="2"/>
      </rPr>
      <t>Top 3</t>
    </r>
  </si>
  <si>
    <t>Write-in: Jonathan Clement</t>
  </si>
  <si>
    <t>Write-in: Robert Watson</t>
  </si>
  <si>
    <t xml:space="preserve">Write-in: George Maglaras </t>
  </si>
  <si>
    <t>Write-in: Deana Rollo</t>
  </si>
  <si>
    <t>Write-in : Deanna Rollo</t>
  </si>
  <si>
    <t xml:space="preserve">Write-in : George Maglaras </t>
  </si>
  <si>
    <t>Write-in : Robert Watson</t>
  </si>
  <si>
    <t>Write-in : George Maglaras</t>
  </si>
  <si>
    <t>Write-in: George Maglaras</t>
  </si>
  <si>
    <t xml:space="preserve">Write-in: Deanna Rollo  </t>
  </si>
  <si>
    <t xml:space="preserve">Thomas L. Kaczynski, Jr. </t>
  </si>
  <si>
    <t xml:space="preserve">Susan Delemus </t>
  </si>
  <si>
    <t xml:space="preserve">Write-in: Bob Watson </t>
  </si>
  <si>
    <t>Write-in: Deanna Rollo</t>
  </si>
  <si>
    <t>Write-in 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</si>
</sst>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6"/>
      <name val="Harlow Solid Italic"/>
      <family val="5"/>
    </font>
    <font>
      <b/>
      <sz val="16"/>
      <name val="David"/>
      <family val="0"/>
    </font>
    <font>
      <b/>
      <sz val="12"/>
      <name val="David"/>
      <family val="0"/>
    </font>
    <font>
      <b/>
      <i/>
      <sz val="15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David"/>
      <family val="0"/>
    </font>
    <font>
      <sz val="12"/>
      <color indexed="8"/>
      <name val="David"/>
      <family val="0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28"/>
      <color indexed="8"/>
      <name val="Calibri"/>
      <family val="2"/>
    </font>
    <font>
      <b/>
      <sz val="11.5"/>
      <color indexed="8"/>
      <name val="Calibri"/>
      <family val="2"/>
    </font>
    <font>
      <b/>
      <sz val="11.5"/>
      <name val="Calibri"/>
      <family val="2"/>
    </font>
    <font>
      <b/>
      <sz val="18"/>
      <color indexed="8"/>
      <name val="Calibri"/>
      <family val="2"/>
    </font>
    <font>
      <b/>
      <sz val="15"/>
      <color indexed="8"/>
      <name val="Calibri"/>
      <family val="2"/>
    </font>
    <font>
      <b/>
      <sz val="15"/>
      <name val="Calibri"/>
      <family val="2"/>
    </font>
    <font>
      <b/>
      <i/>
      <sz val="12"/>
      <color indexed="8"/>
      <name val="Calibri"/>
      <family val="2"/>
    </font>
    <font>
      <sz val="18"/>
      <color indexed="8"/>
      <name val="Calibri"/>
      <family val="2"/>
    </font>
    <font>
      <b/>
      <sz val="20"/>
      <color indexed="8"/>
      <name val="Calibri"/>
      <family val="2"/>
    </font>
    <font>
      <b/>
      <i/>
      <sz val="15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David"/>
      <family val="0"/>
    </font>
    <font>
      <sz val="12"/>
      <color theme="1"/>
      <name val="David"/>
      <family val="0"/>
    </font>
    <font>
      <sz val="12"/>
      <color theme="1"/>
      <name val="Calibri"/>
      <family val="2"/>
    </font>
    <font>
      <b/>
      <sz val="11.5"/>
      <color theme="1"/>
      <name val="Calibri"/>
      <family val="2"/>
    </font>
    <font>
      <b/>
      <sz val="15"/>
      <color theme="1"/>
      <name val="Calibri"/>
      <family val="2"/>
    </font>
    <font>
      <sz val="18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  <fill>
      <patternFill patternType="darkUp"/>
    </fill>
    <fill>
      <patternFill patternType="solid">
        <fgColor theme="4" tint="0.5999600291252136"/>
        <bgColor indexed="64"/>
      </patternFill>
    </fill>
    <fill>
      <patternFill patternType="solid">
        <fgColor theme="6" tint="0.5999600291252136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513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57" fillId="0" borderId="10" xfId="0" applyFont="1" applyBorder="1" applyAlignment="1" applyProtection="1">
      <alignment horizontal="center"/>
      <protection/>
    </xf>
    <xf numFmtId="0" fontId="58" fillId="0" borderId="0" xfId="0" applyFont="1" applyAlignment="1" applyProtection="1">
      <alignment/>
      <protection/>
    </xf>
    <xf numFmtId="0" fontId="58" fillId="33" borderId="10" xfId="0" applyFont="1" applyFill="1" applyBorder="1" applyAlignment="1" applyProtection="1">
      <alignment horizontal="center"/>
      <protection/>
    </xf>
    <xf numFmtId="10" fontId="58" fillId="33" borderId="10" xfId="0" applyNumberFormat="1" applyFont="1" applyFill="1" applyBorder="1" applyAlignment="1" applyProtection="1">
      <alignment horizontal="center"/>
      <protection/>
    </xf>
    <xf numFmtId="0" fontId="58" fillId="0" borderId="0" xfId="0" applyFont="1" applyBorder="1" applyAlignment="1" applyProtection="1">
      <alignment horizontal="center"/>
      <protection/>
    </xf>
    <xf numFmtId="0" fontId="59" fillId="0" borderId="0" xfId="0" applyFont="1" applyAlignment="1" applyProtection="1">
      <alignment/>
      <protection/>
    </xf>
    <xf numFmtId="0" fontId="58" fillId="34" borderId="10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57" fillId="0" borderId="14" xfId="0" applyFont="1" applyBorder="1" applyAlignment="1" applyProtection="1">
      <alignment horizontal="center"/>
      <protection/>
    </xf>
    <xf numFmtId="0" fontId="57" fillId="0" borderId="15" xfId="0" applyFont="1" applyBorder="1" applyAlignment="1" applyProtection="1">
      <alignment/>
      <protection/>
    </xf>
    <xf numFmtId="0" fontId="58" fillId="0" borderId="15" xfId="0" applyFon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58" fillId="33" borderId="14" xfId="0" applyFont="1" applyFill="1" applyBorder="1" applyAlignment="1" applyProtection="1">
      <alignment horizontal="center"/>
      <protection/>
    </xf>
    <xf numFmtId="0" fontId="57" fillId="33" borderId="14" xfId="0" applyFont="1" applyFill="1" applyBorder="1" applyAlignment="1" applyProtection="1">
      <alignment horizontal="center"/>
      <protection/>
    </xf>
    <xf numFmtId="10" fontId="58" fillId="33" borderId="14" xfId="0" applyNumberFormat="1" applyFont="1" applyFill="1" applyBorder="1" applyAlignment="1" applyProtection="1">
      <alignment horizontal="center"/>
      <protection/>
    </xf>
    <xf numFmtId="0" fontId="58" fillId="0" borderId="16" xfId="0" applyFont="1" applyBorder="1" applyAlignment="1" applyProtection="1">
      <alignment/>
      <protection/>
    </xf>
    <xf numFmtId="0" fontId="58" fillId="0" borderId="17" xfId="0" applyFont="1" applyBorder="1" applyAlignment="1" applyProtection="1">
      <alignment horizontal="center"/>
      <protection/>
    </xf>
    <xf numFmtId="0" fontId="57" fillId="0" borderId="16" xfId="0" applyFont="1" applyBorder="1" applyAlignment="1" applyProtection="1">
      <alignment/>
      <protection/>
    </xf>
    <xf numFmtId="10" fontId="57" fillId="0" borderId="0" xfId="0" applyNumberFormat="1" applyFont="1" applyBorder="1" applyAlignment="1" applyProtection="1">
      <alignment horizontal="center"/>
      <protection/>
    </xf>
    <xf numFmtId="10" fontId="57" fillId="0" borderId="17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59" fillId="0" borderId="16" xfId="0" applyFont="1" applyBorder="1" applyAlignment="1" applyProtection="1">
      <alignment/>
      <protection/>
    </xf>
    <xf numFmtId="0" fontId="59" fillId="34" borderId="10" xfId="0" applyFont="1" applyFill="1" applyBorder="1" applyAlignment="1" applyProtection="1">
      <alignment horizontal="center"/>
      <protection locked="0"/>
    </xf>
    <xf numFmtId="0" fontId="59" fillId="33" borderId="14" xfId="0" applyFont="1" applyFill="1" applyBorder="1" applyAlignment="1" applyProtection="1">
      <alignment horizontal="center"/>
      <protection/>
    </xf>
    <xf numFmtId="0" fontId="59" fillId="0" borderId="0" xfId="0" applyFont="1" applyBorder="1" applyAlignment="1" applyProtection="1">
      <alignment horizontal="center"/>
      <protection/>
    </xf>
    <xf numFmtId="0" fontId="26" fillId="35" borderId="11" xfId="0" applyFont="1" applyFill="1" applyBorder="1" applyAlignment="1" applyProtection="1">
      <alignment horizontal="left"/>
      <protection/>
    </xf>
    <xf numFmtId="0" fontId="26" fillId="35" borderId="12" xfId="0" applyFont="1" applyFill="1" applyBorder="1" applyAlignment="1" applyProtection="1">
      <alignment horizontal="left"/>
      <protection/>
    </xf>
    <xf numFmtId="0" fontId="26" fillId="35" borderId="0" xfId="0" applyFont="1" applyFill="1" applyBorder="1" applyAlignment="1" applyProtection="1">
      <alignment horizontal="left"/>
      <protection/>
    </xf>
    <xf numFmtId="1" fontId="26" fillId="35" borderId="12" xfId="0" applyNumberFormat="1" applyFont="1" applyFill="1" applyBorder="1" applyAlignment="1" applyProtection="1">
      <alignment horizontal="right"/>
      <protection/>
    </xf>
    <xf numFmtId="164" fontId="26" fillId="35" borderId="13" xfId="0" applyNumberFormat="1" applyFont="1" applyFill="1" applyBorder="1" applyAlignment="1" applyProtection="1">
      <alignment horizontal="right"/>
      <protection/>
    </xf>
    <xf numFmtId="0" fontId="27" fillId="35" borderId="18" xfId="0" applyFont="1" applyFill="1" applyBorder="1" applyAlignment="1" applyProtection="1">
      <alignment vertical="center"/>
      <protection/>
    </xf>
    <xf numFmtId="0" fontId="27" fillId="35" borderId="16" xfId="0" applyFont="1" applyFill="1" applyBorder="1" applyAlignment="1" applyProtection="1">
      <alignment vertical="center"/>
      <protection/>
    </xf>
    <xf numFmtId="0" fontId="28" fillId="0" borderId="19" xfId="0" applyFont="1" applyBorder="1" applyAlignment="1" applyProtection="1">
      <alignment/>
      <protection/>
    </xf>
    <xf numFmtId="0" fontId="28" fillId="0" borderId="20" xfId="0" applyFont="1" applyBorder="1" applyAlignment="1" applyProtection="1">
      <alignment/>
      <protection locked="0"/>
    </xf>
    <xf numFmtId="9" fontId="28" fillId="0" borderId="21" xfId="0" applyNumberFormat="1" applyFont="1" applyFill="1" applyBorder="1" applyAlignment="1" applyProtection="1">
      <alignment/>
      <protection/>
    </xf>
    <xf numFmtId="0" fontId="28" fillId="0" borderId="15" xfId="0" applyFont="1" applyBorder="1" applyAlignment="1" applyProtection="1">
      <alignment/>
      <protection/>
    </xf>
    <xf numFmtId="0" fontId="28" fillId="0" borderId="10" xfId="0" applyFont="1" applyBorder="1" applyAlignment="1" applyProtection="1">
      <alignment/>
      <protection locked="0"/>
    </xf>
    <xf numFmtId="9" fontId="28" fillId="0" borderId="14" xfId="0" applyNumberFormat="1" applyFont="1" applyFill="1" applyBorder="1" applyAlignment="1" applyProtection="1">
      <alignment/>
      <protection/>
    </xf>
    <xf numFmtId="0" fontId="55" fillId="35" borderId="16" xfId="0" applyFont="1" applyFill="1" applyBorder="1" applyAlignment="1" applyProtection="1">
      <alignment/>
      <protection/>
    </xf>
    <xf numFmtId="0" fontId="55" fillId="35" borderId="0" xfId="0" applyFont="1" applyFill="1" applyBorder="1" applyAlignment="1" applyProtection="1">
      <alignment/>
      <protection/>
    </xf>
    <xf numFmtId="0" fontId="60" fillId="0" borderId="15" xfId="0" applyFont="1" applyBorder="1" applyAlignment="1" applyProtection="1">
      <alignment/>
      <protection/>
    </xf>
    <xf numFmtId="0" fontId="60" fillId="0" borderId="10" xfId="0" applyFont="1" applyBorder="1" applyAlignment="1" applyProtection="1">
      <alignment/>
      <protection locked="0"/>
    </xf>
    <xf numFmtId="9" fontId="60" fillId="0" borderId="14" xfId="0" applyNumberFormat="1" applyFont="1" applyBorder="1" applyAlignment="1" applyProtection="1">
      <alignment/>
      <protection/>
    </xf>
    <xf numFmtId="0" fontId="60" fillId="35" borderId="0" xfId="0" applyFont="1" applyFill="1" applyBorder="1" applyAlignment="1" applyProtection="1">
      <alignment/>
      <protection/>
    </xf>
    <xf numFmtId="0" fontId="60" fillId="0" borderId="22" xfId="0" applyFont="1" applyBorder="1" applyAlignment="1" applyProtection="1">
      <alignment/>
      <protection/>
    </xf>
    <xf numFmtId="0" fontId="28" fillId="0" borderId="23" xfId="0" applyFont="1" applyBorder="1" applyAlignment="1" applyProtection="1">
      <alignment/>
      <protection locked="0"/>
    </xf>
    <xf numFmtId="164" fontId="28" fillId="0" borderId="24" xfId="0" applyNumberFormat="1" applyFont="1" applyFill="1" applyBorder="1" applyAlignment="1" applyProtection="1">
      <alignment/>
      <protection/>
    </xf>
    <xf numFmtId="0" fontId="28" fillId="35" borderId="0" xfId="0" applyFont="1" applyFill="1" applyBorder="1" applyAlignment="1" applyProtection="1">
      <alignment/>
      <protection/>
    </xf>
    <xf numFmtId="164" fontId="28" fillId="0" borderId="14" xfId="0" applyNumberFormat="1" applyFont="1" applyFill="1" applyBorder="1" applyAlignment="1" applyProtection="1">
      <alignment/>
      <protection/>
    </xf>
    <xf numFmtId="0" fontId="28" fillId="0" borderId="25" xfId="0" applyFont="1" applyBorder="1" applyAlignment="1" applyProtection="1">
      <alignment/>
      <protection/>
    </xf>
    <xf numFmtId="0" fontId="28" fillId="0" borderId="26" xfId="0" applyFont="1" applyBorder="1" applyAlignment="1" applyProtection="1">
      <alignment/>
      <protection locked="0"/>
    </xf>
    <xf numFmtId="9" fontId="28" fillId="0" borderId="27" xfId="0" applyNumberFormat="1" applyFont="1" applyFill="1" applyBorder="1" applyAlignment="1" applyProtection="1">
      <alignment/>
      <protection/>
    </xf>
    <xf numFmtId="0" fontId="55" fillId="35" borderId="16" xfId="0" applyFont="1" applyFill="1" applyBorder="1" applyAlignment="1" applyProtection="1">
      <alignment horizontal="center"/>
      <protection/>
    </xf>
    <xf numFmtId="0" fontId="55" fillId="35" borderId="0" xfId="0" applyFont="1" applyFill="1" applyBorder="1" applyAlignment="1" applyProtection="1">
      <alignment horizontal="center"/>
      <protection/>
    </xf>
    <xf numFmtId="0" fontId="55" fillId="35" borderId="17" xfId="0" applyFont="1" applyFill="1" applyBorder="1" applyAlignment="1" applyProtection="1">
      <alignment horizontal="center"/>
      <protection/>
    </xf>
    <xf numFmtId="0" fontId="28" fillId="0" borderId="28" xfId="0" applyFont="1" applyBorder="1" applyAlignment="1" applyProtection="1">
      <alignment/>
      <protection/>
    </xf>
    <xf numFmtId="0" fontId="28" fillId="0" borderId="26" xfId="0" applyFont="1" applyBorder="1" applyAlignment="1" applyProtection="1">
      <alignment/>
      <protection/>
    </xf>
    <xf numFmtId="164" fontId="28" fillId="0" borderId="27" xfId="0" applyNumberFormat="1" applyFont="1" applyFill="1" applyBorder="1" applyAlignment="1" applyProtection="1">
      <alignment/>
      <protection/>
    </xf>
    <xf numFmtId="0" fontId="28" fillId="0" borderId="29" xfId="0" applyFont="1" applyBorder="1" applyAlignment="1" applyProtection="1">
      <alignment/>
      <protection/>
    </xf>
    <xf numFmtId="1" fontId="28" fillId="0" borderId="29" xfId="0" applyNumberFormat="1" applyFont="1" applyBorder="1" applyAlignment="1" applyProtection="1">
      <alignment horizontal="right"/>
      <protection locked="0"/>
    </xf>
    <xf numFmtId="164" fontId="28" fillId="0" borderId="29" xfId="0" applyNumberFormat="1" applyFont="1" applyFill="1" applyBorder="1" applyAlignment="1" applyProtection="1">
      <alignment horizontal="right"/>
      <protection/>
    </xf>
    <xf numFmtId="1" fontId="28" fillId="0" borderId="30" xfId="0" applyNumberFormat="1" applyFont="1" applyBorder="1" applyAlignment="1" applyProtection="1">
      <alignment horizontal="right"/>
      <protection locked="0"/>
    </xf>
    <xf numFmtId="164" fontId="28" fillId="0" borderId="30" xfId="0" applyNumberFormat="1" applyFont="1" applyFill="1" applyBorder="1" applyAlignment="1" applyProtection="1">
      <alignment horizontal="right"/>
      <protection/>
    </xf>
    <xf numFmtId="0" fontId="28" fillId="0" borderId="30" xfId="0" applyFont="1" applyBorder="1" applyAlignment="1" applyProtection="1">
      <alignment/>
      <protection/>
    </xf>
    <xf numFmtId="0" fontId="28" fillId="0" borderId="31" xfId="0" applyFont="1" applyBorder="1" applyAlignment="1" applyProtection="1">
      <alignment/>
      <protection/>
    </xf>
    <xf numFmtId="1" fontId="28" fillId="0" borderId="31" xfId="0" applyNumberFormat="1" applyFont="1" applyBorder="1" applyAlignment="1" applyProtection="1">
      <alignment horizontal="right"/>
      <protection/>
    </xf>
    <xf numFmtId="164" fontId="28" fillId="0" borderId="31" xfId="0" applyNumberFormat="1" applyFont="1" applyFill="1" applyBorder="1" applyAlignment="1" applyProtection="1">
      <alignment horizontal="right"/>
      <protection/>
    </xf>
    <xf numFmtId="0" fontId="60" fillId="0" borderId="22" xfId="0" applyFont="1" applyFill="1" applyBorder="1" applyAlignment="1" applyProtection="1">
      <alignment/>
      <protection/>
    </xf>
    <xf numFmtId="1" fontId="60" fillId="0" borderId="23" xfId="0" applyNumberFormat="1" applyFont="1" applyFill="1" applyBorder="1" applyAlignment="1" applyProtection="1">
      <alignment horizontal="right"/>
      <protection locked="0"/>
    </xf>
    <xf numFmtId="164" fontId="60" fillId="0" borderId="24" xfId="0" applyNumberFormat="1" applyFont="1" applyFill="1" applyBorder="1" applyAlignment="1" applyProtection="1">
      <alignment horizontal="right"/>
      <protection/>
    </xf>
    <xf numFmtId="1" fontId="60" fillId="0" borderId="10" xfId="0" applyNumberFormat="1" applyFont="1" applyFill="1" applyBorder="1" applyAlignment="1" applyProtection="1">
      <alignment horizontal="right"/>
      <protection locked="0"/>
    </xf>
    <xf numFmtId="164" fontId="60" fillId="0" borderId="14" xfId="0" applyNumberFormat="1" applyFont="1" applyFill="1" applyBorder="1" applyAlignment="1" applyProtection="1">
      <alignment horizontal="right"/>
      <protection/>
    </xf>
    <xf numFmtId="0" fontId="29" fillId="0" borderId="15" xfId="0" applyFont="1" applyFill="1" applyBorder="1" applyAlignment="1" applyProtection="1">
      <alignment horizontal="left"/>
      <protection/>
    </xf>
    <xf numFmtId="1" fontId="28" fillId="0" borderId="10" xfId="0" applyNumberFormat="1" applyFont="1" applyFill="1" applyBorder="1" applyAlignment="1" applyProtection="1">
      <alignment horizontal="right"/>
      <protection locked="0"/>
    </xf>
    <xf numFmtId="164" fontId="28" fillId="0" borderId="14" xfId="0" applyNumberFormat="1" applyFont="1" applyFill="1" applyBorder="1" applyAlignment="1" applyProtection="1">
      <alignment horizontal="right"/>
      <protection/>
    </xf>
    <xf numFmtId="0" fontId="28" fillId="0" borderId="22" xfId="0" applyFont="1" applyFill="1" applyBorder="1" applyAlignment="1" applyProtection="1">
      <alignment/>
      <protection/>
    </xf>
    <xf numFmtId="1" fontId="28" fillId="0" borderId="23" xfId="0" applyNumberFormat="1" applyFont="1" applyFill="1" applyBorder="1" applyAlignment="1" applyProtection="1">
      <alignment horizontal="right"/>
      <protection locked="0"/>
    </xf>
    <xf numFmtId="164" fontId="28" fillId="0" borderId="24" xfId="0" applyNumberFormat="1" applyFont="1" applyFill="1" applyBorder="1" applyAlignment="1" applyProtection="1">
      <alignment horizontal="right"/>
      <protection/>
    </xf>
    <xf numFmtId="0" fontId="28" fillId="0" borderId="28" xfId="0" applyFont="1" applyFill="1" applyBorder="1" applyAlignment="1" applyProtection="1">
      <alignment/>
      <protection/>
    </xf>
    <xf numFmtId="1" fontId="28" fillId="0" borderId="26" xfId="0" applyNumberFormat="1" applyFont="1" applyFill="1" applyBorder="1" applyAlignment="1" applyProtection="1">
      <alignment horizontal="right"/>
      <protection/>
    </xf>
    <xf numFmtId="164" fontId="28" fillId="0" borderId="27" xfId="0" applyNumberFormat="1" applyFont="1" applyFill="1" applyBorder="1" applyAlignment="1" applyProtection="1">
      <alignment horizontal="right"/>
      <protection/>
    </xf>
    <xf numFmtId="0" fontId="55" fillId="0" borderId="15" xfId="0" applyFont="1" applyFill="1" applyBorder="1" applyAlignment="1" applyProtection="1">
      <alignment/>
      <protection/>
    </xf>
    <xf numFmtId="1" fontId="55" fillId="0" borderId="10" xfId="0" applyNumberFormat="1" applyFont="1" applyFill="1" applyBorder="1" applyAlignment="1" applyProtection="1">
      <alignment horizontal="right"/>
      <protection locked="0"/>
    </xf>
    <xf numFmtId="164" fontId="55" fillId="0" borderId="14" xfId="0" applyNumberFormat="1" applyFont="1" applyFill="1" applyBorder="1" applyAlignment="1" applyProtection="1">
      <alignment horizontal="right"/>
      <protection/>
    </xf>
    <xf numFmtId="0" fontId="28" fillId="0" borderId="15" xfId="0" applyFont="1" applyFill="1" applyBorder="1" applyAlignment="1" applyProtection="1">
      <alignment/>
      <protection/>
    </xf>
    <xf numFmtId="0" fontId="28" fillId="0" borderId="28" xfId="0" applyFont="1" applyFill="1" applyBorder="1" applyAlignment="1" applyProtection="1">
      <alignment horizontal="left"/>
      <protection/>
    </xf>
    <xf numFmtId="1" fontId="60" fillId="0" borderId="26" xfId="0" applyNumberFormat="1" applyFont="1" applyFill="1" applyBorder="1" applyAlignment="1" applyProtection="1">
      <alignment horizontal="right"/>
      <protection/>
    </xf>
    <xf numFmtId="164" fontId="60" fillId="0" borderId="27" xfId="0" applyNumberFormat="1" applyFont="1" applyFill="1" applyBorder="1" applyAlignment="1" applyProtection="1">
      <alignment horizontal="right"/>
      <protection/>
    </xf>
    <xf numFmtId="0" fontId="28" fillId="0" borderId="15" xfId="0" applyFont="1" applyFill="1" applyBorder="1" applyAlignment="1" applyProtection="1">
      <alignment horizontal="left"/>
      <protection/>
    </xf>
    <xf numFmtId="0" fontId="28" fillId="0" borderId="19" xfId="0" applyFont="1" applyFill="1" applyBorder="1" applyAlignment="1" applyProtection="1">
      <alignment/>
      <protection/>
    </xf>
    <xf numFmtId="1" fontId="28" fillId="0" borderId="20" xfId="0" applyNumberFormat="1" applyFont="1" applyFill="1" applyBorder="1" applyAlignment="1" applyProtection="1">
      <alignment horizontal="right"/>
      <protection locked="0"/>
    </xf>
    <xf numFmtId="164" fontId="28" fillId="0" borderId="21" xfId="0" applyNumberFormat="1" applyFont="1" applyFill="1" applyBorder="1" applyAlignment="1" applyProtection="1">
      <alignment horizontal="right"/>
      <protection/>
    </xf>
    <xf numFmtId="0" fontId="28" fillId="0" borderId="32" xfId="0" applyFont="1" applyBorder="1" applyAlignment="1" applyProtection="1">
      <alignment/>
      <protection locked="0"/>
    </xf>
    <xf numFmtId="164" fontId="28" fillId="0" borderId="29" xfId="0" applyNumberFormat="1" applyFont="1" applyFill="1" applyBorder="1" applyAlignment="1" applyProtection="1">
      <alignment/>
      <protection/>
    </xf>
    <xf numFmtId="0" fontId="28" fillId="0" borderId="33" xfId="0" applyFont="1" applyBorder="1" applyAlignment="1" applyProtection="1">
      <alignment/>
      <protection locked="0"/>
    </xf>
    <xf numFmtId="164" fontId="28" fillId="0" borderId="30" xfId="0" applyNumberFormat="1" applyFont="1" applyFill="1" applyBorder="1" applyAlignment="1" applyProtection="1">
      <alignment/>
      <protection/>
    </xf>
    <xf numFmtId="0" fontId="55" fillId="0" borderId="15" xfId="0" applyFont="1" applyBorder="1" applyAlignment="1" applyProtection="1">
      <alignment/>
      <protection/>
    </xf>
    <xf numFmtId="0" fontId="55" fillId="0" borderId="10" xfId="0" applyFont="1" applyBorder="1" applyAlignment="1" applyProtection="1">
      <alignment/>
      <protection locked="0"/>
    </xf>
    <xf numFmtId="164" fontId="55" fillId="0" borderId="14" xfId="0" applyNumberFormat="1" applyFont="1" applyBorder="1" applyAlignment="1" applyProtection="1">
      <alignment/>
      <protection/>
    </xf>
    <xf numFmtId="1" fontId="55" fillId="0" borderId="10" xfId="0" applyNumberFormat="1" applyFont="1" applyBorder="1" applyAlignment="1" applyProtection="1">
      <alignment horizontal="right"/>
      <protection locked="0"/>
    </xf>
    <xf numFmtId="164" fontId="55" fillId="0" borderId="14" xfId="0" applyNumberFormat="1" applyFont="1" applyBorder="1" applyAlignment="1" applyProtection="1">
      <alignment horizontal="right"/>
      <protection/>
    </xf>
    <xf numFmtId="0" fontId="28" fillId="0" borderId="34" xfId="0" applyFont="1" applyBorder="1" applyAlignment="1" applyProtection="1">
      <alignment/>
      <protection/>
    </xf>
    <xf numFmtId="164" fontId="28" fillId="0" borderId="31" xfId="0" applyNumberFormat="1" applyFont="1" applyFill="1" applyBorder="1" applyAlignment="1" applyProtection="1">
      <alignment/>
      <protection/>
    </xf>
    <xf numFmtId="0" fontId="55" fillId="0" borderId="28" xfId="0" applyFont="1" applyBorder="1" applyAlignment="1" applyProtection="1">
      <alignment/>
      <protection/>
    </xf>
    <xf numFmtId="0" fontId="55" fillId="0" borderId="26" xfId="0" applyFont="1" applyBorder="1" applyAlignment="1" applyProtection="1">
      <alignment/>
      <protection/>
    </xf>
    <xf numFmtId="164" fontId="55" fillId="0" borderId="27" xfId="0" applyNumberFormat="1" applyFont="1" applyBorder="1" applyAlignment="1" applyProtection="1">
      <alignment/>
      <protection/>
    </xf>
    <xf numFmtId="0" fontId="28" fillId="35" borderId="0" xfId="0" applyFont="1" applyFill="1" applyBorder="1" applyAlignment="1" applyProtection="1">
      <alignment/>
      <protection/>
    </xf>
    <xf numFmtId="0" fontId="28" fillId="35" borderId="12" xfId="0" applyFont="1" applyFill="1" applyBorder="1" applyAlignment="1" applyProtection="1">
      <alignment/>
      <protection/>
    </xf>
    <xf numFmtId="0" fontId="30" fillId="0" borderId="35" xfId="0" applyFont="1" applyFill="1" applyBorder="1" applyAlignment="1" applyProtection="1">
      <alignment horizontal="center" vertical="center"/>
      <protection/>
    </xf>
    <xf numFmtId="0" fontId="30" fillId="0" borderId="36" xfId="0" applyFont="1" applyFill="1" applyBorder="1" applyAlignment="1" applyProtection="1">
      <alignment horizontal="center" vertical="center"/>
      <protection/>
    </xf>
    <xf numFmtId="0" fontId="30" fillId="0" borderId="37" xfId="0" applyFont="1" applyFill="1" applyBorder="1" applyAlignment="1" applyProtection="1">
      <alignment horizontal="center" vertical="center"/>
      <protection/>
    </xf>
    <xf numFmtId="0" fontId="31" fillId="36" borderId="35" xfId="0" applyFont="1" applyFill="1" applyBorder="1" applyAlignment="1" applyProtection="1">
      <alignment horizontal="left" vertical="center" wrapText="1"/>
      <protection/>
    </xf>
    <xf numFmtId="0" fontId="31" fillId="36" borderId="36" xfId="0" applyFont="1" applyFill="1" applyBorder="1" applyAlignment="1" applyProtection="1">
      <alignment horizontal="left" vertical="center" wrapText="1"/>
      <protection/>
    </xf>
    <xf numFmtId="0" fontId="31" fillId="36" borderId="37" xfId="0" applyFont="1" applyFill="1" applyBorder="1" applyAlignment="1" applyProtection="1">
      <alignment horizontal="left" vertical="center" wrapText="1"/>
      <protection/>
    </xf>
    <xf numFmtId="0" fontId="30" fillId="0" borderId="16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30" fillId="0" borderId="17" xfId="0" applyFont="1" applyFill="1" applyBorder="1" applyAlignment="1" applyProtection="1">
      <alignment horizontal="center" vertical="center"/>
      <protection/>
    </xf>
    <xf numFmtId="0" fontId="31" fillId="36" borderId="11" xfId="0" applyFont="1" applyFill="1" applyBorder="1" applyAlignment="1" applyProtection="1">
      <alignment horizontal="left" vertical="center" wrapText="1"/>
      <protection/>
    </xf>
    <xf numFmtId="0" fontId="31" fillId="36" borderId="12" xfId="0" applyFont="1" applyFill="1" applyBorder="1" applyAlignment="1" applyProtection="1">
      <alignment horizontal="left" vertical="center" wrapText="1"/>
      <protection/>
    </xf>
    <xf numFmtId="0" fontId="31" fillId="36" borderId="13" xfId="0" applyFont="1" applyFill="1" applyBorder="1" applyAlignment="1" applyProtection="1">
      <alignment horizontal="left" vertical="center" wrapText="1"/>
      <protection/>
    </xf>
    <xf numFmtId="0" fontId="30" fillId="0" borderId="11" xfId="0" applyFont="1" applyFill="1" applyBorder="1" applyAlignment="1" applyProtection="1">
      <alignment horizontal="center" vertical="center"/>
      <protection/>
    </xf>
    <xf numFmtId="0" fontId="30" fillId="0" borderId="12" xfId="0" applyFont="1" applyFill="1" applyBorder="1" applyAlignment="1" applyProtection="1">
      <alignment horizontal="center" vertical="center"/>
      <protection/>
    </xf>
    <xf numFmtId="0" fontId="30" fillId="0" borderId="13" xfId="0" applyFont="1" applyFill="1" applyBorder="1" applyAlignment="1" applyProtection="1">
      <alignment horizontal="center" vertical="center"/>
      <protection/>
    </xf>
    <xf numFmtId="0" fontId="32" fillId="36" borderId="35" xfId="0" applyFont="1" applyFill="1" applyBorder="1" applyAlignment="1" applyProtection="1">
      <alignment horizontal="left" vertical="center"/>
      <protection/>
    </xf>
    <xf numFmtId="0" fontId="32" fillId="36" borderId="36" xfId="0" applyFont="1" applyFill="1" applyBorder="1" applyAlignment="1" applyProtection="1">
      <alignment horizontal="left" vertical="center"/>
      <protection/>
    </xf>
    <xf numFmtId="0" fontId="32" fillId="36" borderId="37" xfId="0" applyFont="1" applyFill="1" applyBorder="1" applyAlignment="1" applyProtection="1">
      <alignment horizontal="left" vertical="center"/>
      <protection/>
    </xf>
    <xf numFmtId="0" fontId="32" fillId="36" borderId="11" xfId="0" applyFont="1" applyFill="1" applyBorder="1" applyAlignment="1" applyProtection="1">
      <alignment horizontal="left" vertical="center"/>
      <protection/>
    </xf>
    <xf numFmtId="0" fontId="32" fillId="36" borderId="12" xfId="0" applyFont="1" applyFill="1" applyBorder="1" applyAlignment="1" applyProtection="1">
      <alignment horizontal="left" vertical="center"/>
      <protection/>
    </xf>
    <xf numFmtId="0" fontId="32" fillId="36" borderId="13" xfId="0" applyFont="1" applyFill="1" applyBorder="1" applyAlignment="1" applyProtection="1">
      <alignment horizontal="left" vertical="center"/>
      <protection/>
    </xf>
    <xf numFmtId="0" fontId="60" fillId="35" borderId="38" xfId="0" applyFont="1" applyFill="1" applyBorder="1" applyAlignment="1" applyProtection="1">
      <alignment horizontal="center"/>
      <protection/>
    </xf>
    <xf numFmtId="0" fontId="60" fillId="35" borderId="39" xfId="0" applyFont="1" applyFill="1" applyBorder="1" applyAlignment="1" applyProtection="1">
      <alignment horizontal="center"/>
      <protection/>
    </xf>
    <xf numFmtId="0" fontId="28" fillId="35" borderId="16" xfId="0" applyFont="1" applyFill="1" applyBorder="1" applyAlignment="1" applyProtection="1">
      <alignment horizontal="center"/>
      <protection/>
    </xf>
    <xf numFmtId="0" fontId="28" fillId="35" borderId="0" xfId="0" applyFont="1" applyFill="1" applyBorder="1" applyAlignment="1" applyProtection="1">
      <alignment horizontal="center"/>
      <protection/>
    </xf>
    <xf numFmtId="0" fontId="31" fillId="36" borderId="40" xfId="0" applyFont="1" applyFill="1" applyBorder="1" applyAlignment="1" applyProtection="1">
      <alignment horizontal="left" vertical="center" wrapText="1"/>
      <protection/>
    </xf>
    <xf numFmtId="0" fontId="31" fillId="36" borderId="32" xfId="0" applyFont="1" applyFill="1" applyBorder="1" applyAlignment="1" applyProtection="1">
      <alignment horizontal="left" vertical="center" wrapText="1"/>
      <protection/>
    </xf>
    <xf numFmtId="0" fontId="31" fillId="36" borderId="41" xfId="0" applyFont="1" applyFill="1" applyBorder="1" applyAlignment="1" applyProtection="1">
      <alignment horizontal="left" vertical="center" wrapText="1"/>
      <protection/>
    </xf>
    <xf numFmtId="0" fontId="55" fillId="35" borderId="38" xfId="0" applyFont="1" applyFill="1" applyBorder="1" applyAlignment="1" applyProtection="1">
      <alignment horizontal="center"/>
      <protection/>
    </xf>
    <xf numFmtId="0" fontId="55" fillId="35" borderId="39" xfId="0" applyFont="1" applyFill="1" applyBorder="1" applyAlignment="1" applyProtection="1">
      <alignment horizontal="center"/>
      <protection/>
    </xf>
    <xf numFmtId="0" fontId="61" fillId="36" borderId="35" xfId="0" applyFont="1" applyFill="1" applyBorder="1" applyAlignment="1" applyProtection="1">
      <alignment horizontal="left" vertical="center"/>
      <protection/>
    </xf>
    <xf numFmtId="0" fontId="61" fillId="36" borderId="36" xfId="0" applyFont="1" applyFill="1" applyBorder="1" applyAlignment="1" applyProtection="1">
      <alignment horizontal="left" vertical="center"/>
      <protection/>
    </xf>
    <xf numFmtId="0" fontId="61" fillId="36" borderId="37" xfId="0" applyFont="1" applyFill="1" applyBorder="1" applyAlignment="1" applyProtection="1">
      <alignment horizontal="left" vertical="center"/>
      <protection/>
    </xf>
    <xf numFmtId="0" fontId="61" fillId="36" borderId="11" xfId="0" applyFont="1" applyFill="1" applyBorder="1" applyAlignment="1" applyProtection="1">
      <alignment horizontal="left" vertical="center"/>
      <protection/>
    </xf>
    <xf numFmtId="0" fontId="61" fillId="36" borderId="12" xfId="0" applyFont="1" applyFill="1" applyBorder="1" applyAlignment="1" applyProtection="1">
      <alignment horizontal="left" vertical="center"/>
      <protection/>
    </xf>
    <xf numFmtId="0" fontId="61" fillId="36" borderId="13" xfId="0" applyFont="1" applyFill="1" applyBorder="1" applyAlignment="1" applyProtection="1">
      <alignment horizontal="left" vertical="center"/>
      <protection/>
    </xf>
    <xf numFmtId="0" fontId="55" fillId="35" borderId="11" xfId="0" applyFont="1" applyFill="1" applyBorder="1" applyAlignment="1" applyProtection="1">
      <alignment horizontal="center"/>
      <protection/>
    </xf>
    <xf numFmtId="0" fontId="55" fillId="35" borderId="12" xfId="0" applyFont="1" applyFill="1" applyBorder="1" applyAlignment="1" applyProtection="1">
      <alignment horizontal="center"/>
      <protection/>
    </xf>
    <xf numFmtId="0" fontId="55" fillId="35" borderId="13" xfId="0" applyFont="1" applyFill="1" applyBorder="1" applyAlignment="1" applyProtection="1">
      <alignment horizontal="center"/>
      <protection/>
    </xf>
    <xf numFmtId="0" fontId="57" fillId="0" borderId="20" xfId="0" applyFont="1" applyBorder="1" applyAlignment="1" applyProtection="1">
      <alignment horizontal="center"/>
      <protection/>
    </xf>
    <xf numFmtId="0" fontId="57" fillId="0" borderId="21" xfId="0" applyFont="1" applyBorder="1" applyAlignment="1" applyProtection="1">
      <alignment horizontal="center"/>
      <protection/>
    </xf>
    <xf numFmtId="0" fontId="0" fillId="0" borderId="42" xfId="0" applyBorder="1" applyAlignment="1" applyProtection="1">
      <alignment/>
      <protection/>
    </xf>
    <xf numFmtId="0" fontId="0" fillId="0" borderId="43" xfId="0" applyBorder="1" applyAlignment="1" applyProtection="1">
      <alignment/>
      <protection/>
    </xf>
    <xf numFmtId="0" fontId="0" fillId="0" borderId="44" xfId="0" applyBorder="1" applyAlignment="1" applyProtection="1">
      <alignment/>
      <protection/>
    </xf>
    <xf numFmtId="0" fontId="58" fillId="0" borderId="19" xfId="0" applyFont="1" applyBorder="1" applyAlignment="1" applyProtection="1">
      <alignment/>
      <protection/>
    </xf>
    <xf numFmtId="0" fontId="57" fillId="0" borderId="45" xfId="0" applyFont="1" applyBorder="1" applyAlignment="1" applyProtection="1">
      <alignment/>
      <protection/>
    </xf>
    <xf numFmtId="0" fontId="57" fillId="0" borderId="38" xfId="0" applyFont="1" applyBorder="1" applyAlignment="1" applyProtection="1">
      <alignment/>
      <protection/>
    </xf>
    <xf numFmtId="0" fontId="58" fillId="0" borderId="39" xfId="0" applyFont="1" applyBorder="1" applyAlignment="1" applyProtection="1">
      <alignment horizontal="center"/>
      <protection/>
    </xf>
    <xf numFmtId="0" fontId="58" fillId="0" borderId="46" xfId="0" applyFont="1" applyBorder="1" applyAlignment="1" applyProtection="1">
      <alignment horizontal="center"/>
      <protection/>
    </xf>
    <xf numFmtId="0" fontId="33" fillId="0" borderId="16" xfId="0" applyFont="1" applyFill="1" applyBorder="1" applyAlignment="1" applyProtection="1">
      <alignment horizontal="center" vertical="center" wrapText="1"/>
      <protection/>
    </xf>
    <xf numFmtId="1" fontId="55" fillId="0" borderId="10" xfId="0" applyNumberFormat="1" applyFont="1" applyBorder="1" applyAlignment="1" applyProtection="1">
      <alignment/>
      <protection locked="0"/>
    </xf>
    <xf numFmtId="0" fontId="26" fillId="35" borderId="12" xfId="0" applyFont="1" applyFill="1" applyBorder="1" applyAlignment="1" applyProtection="1">
      <alignment horizontal="right"/>
      <protection/>
    </xf>
    <xf numFmtId="164" fontId="26" fillId="35" borderId="12" xfId="0" applyNumberFormat="1" applyFont="1" applyFill="1" applyBorder="1" applyAlignment="1" applyProtection="1">
      <alignment horizontal="right"/>
      <protection/>
    </xf>
    <xf numFmtId="0" fontId="27" fillId="35" borderId="0" xfId="0" applyFont="1" applyFill="1" applyBorder="1" applyAlignment="1" applyProtection="1">
      <alignment vertical="center"/>
      <protection/>
    </xf>
    <xf numFmtId="0" fontId="55" fillId="0" borderId="22" xfId="0" applyFont="1" applyBorder="1" applyAlignment="1" applyProtection="1">
      <alignment/>
      <protection/>
    </xf>
    <xf numFmtId="0" fontId="55" fillId="0" borderId="23" xfId="0" applyFont="1" applyBorder="1" applyAlignment="1" applyProtection="1">
      <alignment horizontal="right"/>
      <protection/>
    </xf>
    <xf numFmtId="0" fontId="55" fillId="0" borderId="10" xfId="0" applyFont="1" applyBorder="1" applyAlignment="1" applyProtection="1">
      <alignment horizontal="right"/>
      <protection/>
    </xf>
    <xf numFmtId="0" fontId="55" fillId="35" borderId="0" xfId="0" applyFont="1" applyFill="1" applyBorder="1" applyAlignment="1" applyProtection="1">
      <alignment horizontal="right"/>
      <protection/>
    </xf>
    <xf numFmtId="164" fontId="55" fillId="35" borderId="0" xfId="0" applyNumberFormat="1" applyFont="1" applyFill="1" applyBorder="1" applyAlignment="1" applyProtection="1">
      <alignment horizontal="right"/>
      <protection/>
    </xf>
    <xf numFmtId="0" fontId="55" fillId="0" borderId="26" xfId="0" applyFont="1" applyBorder="1" applyAlignment="1" applyProtection="1">
      <alignment horizontal="right"/>
      <protection/>
    </xf>
    <xf numFmtId="164" fontId="55" fillId="0" borderId="27" xfId="0" applyNumberFormat="1" applyFont="1" applyBorder="1" applyAlignment="1" applyProtection="1">
      <alignment horizontal="right"/>
      <protection/>
    </xf>
    <xf numFmtId="1" fontId="55" fillId="35" borderId="0" xfId="0" applyNumberFormat="1" applyFont="1" applyFill="1" applyBorder="1" applyAlignment="1" applyProtection="1">
      <alignment horizontal="right"/>
      <protection/>
    </xf>
    <xf numFmtId="164" fontId="55" fillId="35" borderId="17" xfId="0" applyNumberFormat="1" applyFont="1" applyFill="1" applyBorder="1" applyAlignment="1" applyProtection="1">
      <alignment horizontal="right"/>
      <protection/>
    </xf>
    <xf numFmtId="0" fontId="28" fillId="0" borderId="23" xfId="0" applyFont="1" applyBorder="1" applyAlignment="1" applyProtection="1">
      <alignment horizontal="right"/>
      <protection locked="0"/>
    </xf>
    <xf numFmtId="0" fontId="31" fillId="3" borderId="35" xfId="0" applyFont="1" applyFill="1" applyBorder="1" applyAlignment="1" applyProtection="1">
      <alignment vertical="center" wrapText="1"/>
      <protection/>
    </xf>
    <xf numFmtId="0" fontId="31" fillId="3" borderId="36" xfId="0" applyFont="1" applyFill="1" applyBorder="1" applyAlignment="1" applyProtection="1">
      <alignment vertical="center" wrapText="1"/>
      <protection/>
    </xf>
    <xf numFmtId="0" fontId="31" fillId="3" borderId="37" xfId="0" applyFont="1" applyFill="1" applyBorder="1" applyAlignment="1" applyProtection="1">
      <alignment vertical="center" wrapText="1"/>
      <protection/>
    </xf>
    <xf numFmtId="0" fontId="28" fillId="0" borderId="10" xfId="0" applyFont="1" applyBorder="1" applyAlignment="1" applyProtection="1">
      <alignment horizontal="right"/>
      <protection locked="0"/>
    </xf>
    <xf numFmtId="0" fontId="31" fillId="3" borderId="11" xfId="0" applyFont="1" applyFill="1" applyBorder="1" applyAlignment="1" applyProtection="1">
      <alignment vertical="center" wrapText="1"/>
      <protection/>
    </xf>
    <xf numFmtId="0" fontId="31" fillId="3" borderId="12" xfId="0" applyFont="1" applyFill="1" applyBorder="1" applyAlignment="1" applyProtection="1">
      <alignment vertical="center" wrapText="1"/>
      <protection/>
    </xf>
    <xf numFmtId="0" fontId="31" fillId="3" borderId="13" xfId="0" applyFont="1" applyFill="1" applyBorder="1" applyAlignment="1" applyProtection="1">
      <alignment vertical="center" wrapText="1"/>
      <protection/>
    </xf>
    <xf numFmtId="0" fontId="28" fillId="0" borderId="47" xfId="0" applyFont="1" applyBorder="1" applyAlignment="1" applyProtection="1">
      <alignment/>
      <protection/>
    </xf>
    <xf numFmtId="0" fontId="28" fillId="0" borderId="48" xfId="0" applyFont="1" applyBorder="1" applyAlignment="1" applyProtection="1">
      <alignment horizontal="right"/>
      <protection locked="0"/>
    </xf>
    <xf numFmtId="164" fontId="28" fillId="0" borderId="47" xfId="0" applyNumberFormat="1" applyFont="1" applyFill="1" applyBorder="1" applyAlignment="1" applyProtection="1">
      <alignment horizontal="right"/>
      <protection/>
    </xf>
    <xf numFmtId="0" fontId="28" fillId="0" borderId="49" xfId="0" applyFont="1" applyBorder="1" applyAlignment="1" applyProtection="1">
      <alignment horizontal="right"/>
      <protection locked="0"/>
    </xf>
    <xf numFmtId="0" fontId="28" fillId="0" borderId="49" xfId="0" applyFont="1" applyBorder="1" applyAlignment="1" applyProtection="1">
      <alignment/>
      <protection/>
    </xf>
    <xf numFmtId="0" fontId="28" fillId="0" borderId="26" xfId="0" applyFont="1" applyBorder="1" applyAlignment="1" applyProtection="1">
      <alignment horizontal="right"/>
      <protection/>
    </xf>
    <xf numFmtId="0" fontId="28" fillId="0" borderId="25" xfId="0" applyFont="1" applyBorder="1" applyAlignment="1" applyProtection="1">
      <alignment horizontal="right"/>
      <protection/>
    </xf>
    <xf numFmtId="0" fontId="28" fillId="35" borderId="0" xfId="0" applyFont="1" applyFill="1" applyBorder="1" applyAlignment="1" applyProtection="1">
      <alignment horizontal="left"/>
      <protection/>
    </xf>
    <xf numFmtId="1" fontId="28" fillId="35" borderId="0" xfId="0" applyNumberFormat="1" applyFont="1" applyFill="1" applyBorder="1" applyAlignment="1" applyProtection="1">
      <alignment horizontal="right"/>
      <protection/>
    </xf>
    <xf numFmtId="164" fontId="28" fillId="35" borderId="17" xfId="0" applyNumberFormat="1" applyFont="1" applyFill="1" applyBorder="1" applyAlignment="1" applyProtection="1">
      <alignment horizontal="right"/>
      <protection/>
    </xf>
    <xf numFmtId="0" fontId="31" fillId="3" borderId="35" xfId="0" applyFont="1" applyFill="1" applyBorder="1" applyAlignment="1" applyProtection="1">
      <alignment horizontal="left" vertical="center"/>
      <protection/>
    </xf>
    <xf numFmtId="0" fontId="31" fillId="3" borderId="36" xfId="0" applyFont="1" applyFill="1" applyBorder="1" applyAlignment="1" applyProtection="1">
      <alignment horizontal="left" vertical="center"/>
      <protection/>
    </xf>
    <xf numFmtId="0" fontId="31" fillId="3" borderId="37" xfId="0" applyFont="1" applyFill="1" applyBorder="1" applyAlignment="1" applyProtection="1">
      <alignment horizontal="left" vertical="center"/>
      <protection/>
    </xf>
    <xf numFmtId="0" fontId="31" fillId="3" borderId="16" xfId="0" applyFont="1" applyFill="1" applyBorder="1" applyAlignment="1" applyProtection="1">
      <alignment horizontal="left" vertical="center"/>
      <protection/>
    </xf>
    <xf numFmtId="0" fontId="31" fillId="3" borderId="0" xfId="0" applyFont="1" applyFill="1" applyBorder="1" applyAlignment="1" applyProtection="1">
      <alignment horizontal="left" vertical="center"/>
      <protection/>
    </xf>
    <xf numFmtId="0" fontId="31" fillId="3" borderId="17" xfId="0" applyFont="1" applyFill="1" applyBorder="1" applyAlignment="1" applyProtection="1">
      <alignment horizontal="left" vertical="center"/>
      <protection/>
    </xf>
    <xf numFmtId="1" fontId="55" fillId="0" borderId="10" xfId="0" applyNumberFormat="1" applyFont="1" applyBorder="1" applyAlignment="1" applyProtection="1">
      <alignment horizontal="right"/>
      <protection/>
    </xf>
    <xf numFmtId="0" fontId="60" fillId="0" borderId="10" xfId="0" applyFont="1" applyBorder="1" applyAlignment="1" applyProtection="1">
      <alignment horizontal="right"/>
      <protection locked="0"/>
    </xf>
    <xf numFmtId="164" fontId="60" fillId="0" borderId="14" xfId="0" applyNumberFormat="1" applyFont="1" applyBorder="1" applyAlignment="1" applyProtection="1">
      <alignment horizontal="right"/>
      <protection/>
    </xf>
    <xf numFmtId="1" fontId="28" fillId="35" borderId="0" xfId="0" applyNumberFormat="1" applyFont="1" applyFill="1" applyBorder="1" applyAlignment="1" applyProtection="1">
      <alignment horizontal="right"/>
      <protection locked="0"/>
    </xf>
    <xf numFmtId="0" fontId="28" fillId="0" borderId="22" xfId="0" applyFont="1" applyBorder="1" applyAlignment="1" applyProtection="1">
      <alignment/>
      <protection/>
    </xf>
    <xf numFmtId="0" fontId="28" fillId="0" borderId="50" xfId="0" applyFont="1" applyBorder="1" applyAlignment="1" applyProtection="1">
      <alignment horizontal="right"/>
      <protection locked="0"/>
    </xf>
    <xf numFmtId="0" fontId="28" fillId="0" borderId="33" xfId="0" applyFont="1" applyBorder="1" applyAlignment="1" applyProtection="1">
      <alignment horizontal="right"/>
      <protection locked="0"/>
    </xf>
    <xf numFmtId="0" fontId="29" fillId="0" borderId="22" xfId="0" applyFont="1" applyFill="1" applyBorder="1" applyAlignment="1" applyProtection="1">
      <alignment horizontal="left"/>
      <protection/>
    </xf>
    <xf numFmtId="0" fontId="28" fillId="0" borderId="23" xfId="0" applyFont="1" applyFill="1" applyBorder="1" applyAlignment="1" applyProtection="1">
      <alignment horizontal="right"/>
      <protection/>
    </xf>
    <xf numFmtId="0" fontId="28" fillId="0" borderId="34" xfId="0" applyFont="1" applyBorder="1" applyAlignment="1" applyProtection="1">
      <alignment horizontal="right"/>
      <protection/>
    </xf>
    <xf numFmtId="0" fontId="28" fillId="0" borderId="10" xfId="0" applyFont="1" applyFill="1" applyBorder="1" applyAlignment="1" applyProtection="1">
      <alignment horizontal="right"/>
      <protection/>
    </xf>
    <xf numFmtId="0" fontId="60" fillId="0" borderId="15" xfId="0" applyFont="1" applyFill="1" applyBorder="1" applyAlignment="1" applyProtection="1">
      <alignment/>
      <protection/>
    </xf>
    <xf numFmtId="0" fontId="28" fillId="0" borderId="20" xfId="0" applyFont="1" applyFill="1" applyBorder="1" applyAlignment="1" applyProtection="1">
      <alignment horizontal="right"/>
      <protection locked="0"/>
    </xf>
    <xf numFmtId="0" fontId="55" fillId="0" borderId="10" xfId="0" applyFont="1" applyFill="1" applyBorder="1" applyAlignment="1" applyProtection="1">
      <alignment horizontal="right"/>
      <protection locked="0"/>
    </xf>
    <xf numFmtId="0" fontId="60" fillId="0" borderId="10" xfId="0" applyFont="1" applyFill="1" applyBorder="1" applyAlignment="1" applyProtection="1">
      <alignment horizontal="right"/>
      <protection locked="0"/>
    </xf>
    <xf numFmtId="0" fontId="60" fillId="0" borderId="26" xfId="0" applyFont="1" applyFill="1" applyBorder="1" applyAlignment="1" applyProtection="1">
      <alignment horizontal="right"/>
      <protection/>
    </xf>
    <xf numFmtId="0" fontId="60" fillId="35" borderId="12" xfId="0" applyFont="1" applyFill="1" applyBorder="1" applyAlignment="1" applyProtection="1">
      <alignment/>
      <protection/>
    </xf>
    <xf numFmtId="0" fontId="28" fillId="0" borderId="26" xfId="0" applyFont="1" applyFill="1" applyBorder="1" applyAlignment="1" applyProtection="1">
      <alignment horizontal="right"/>
      <protection/>
    </xf>
    <xf numFmtId="0" fontId="55" fillId="0" borderId="0" xfId="0" applyFont="1" applyAlignment="1" applyProtection="1">
      <alignment/>
      <protection/>
    </xf>
    <xf numFmtId="164" fontId="28" fillId="0" borderId="41" xfId="0" applyNumberFormat="1" applyFont="1" applyFill="1" applyBorder="1" applyAlignment="1" applyProtection="1">
      <alignment/>
      <protection/>
    </xf>
    <xf numFmtId="0" fontId="28" fillId="0" borderId="40" xfId="0" applyFont="1" applyBorder="1" applyAlignment="1" applyProtection="1">
      <alignment/>
      <protection/>
    </xf>
    <xf numFmtId="0" fontId="28" fillId="0" borderId="45" xfId="0" applyFont="1" applyBorder="1" applyAlignment="1" applyProtection="1">
      <alignment/>
      <protection locked="0"/>
    </xf>
    <xf numFmtId="0" fontId="62" fillId="0" borderId="45" xfId="0" applyFont="1" applyBorder="1" applyAlignment="1" applyProtection="1">
      <alignment/>
      <protection/>
    </xf>
    <xf numFmtId="1" fontId="55" fillId="0" borderId="26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38" xfId="0" applyBorder="1" applyAlignment="1" applyProtection="1">
      <alignment/>
      <protection/>
    </xf>
    <xf numFmtId="0" fontId="0" fillId="0" borderId="46" xfId="0" applyBorder="1" applyAlignment="1" applyProtection="1">
      <alignment/>
      <protection/>
    </xf>
    <xf numFmtId="0" fontId="59" fillId="0" borderId="17" xfId="0" applyFont="1" applyFill="1" applyBorder="1" applyAlignment="1" applyProtection="1">
      <alignment horizontal="center"/>
      <protection/>
    </xf>
    <xf numFmtId="0" fontId="63" fillId="0" borderId="0" xfId="0" applyFont="1" applyAlignment="1">
      <alignment/>
    </xf>
    <xf numFmtId="0" fontId="37" fillId="35" borderId="11" xfId="0" applyFont="1" applyFill="1" applyBorder="1" applyAlignment="1" applyProtection="1">
      <alignment horizontal="left"/>
      <protection/>
    </xf>
    <xf numFmtId="0" fontId="37" fillId="35" borderId="12" xfId="0" applyFont="1" applyFill="1" applyBorder="1" applyAlignment="1" applyProtection="1">
      <alignment horizontal="right"/>
      <protection/>
    </xf>
    <xf numFmtId="164" fontId="37" fillId="35" borderId="12" xfId="0" applyNumberFormat="1" applyFont="1" applyFill="1" applyBorder="1" applyAlignment="1" applyProtection="1">
      <alignment horizontal="right"/>
      <protection/>
    </xf>
    <xf numFmtId="0" fontId="37" fillId="35" borderId="0" xfId="0" applyFont="1" applyFill="1" applyBorder="1" applyAlignment="1" applyProtection="1">
      <alignment horizontal="left"/>
      <protection/>
    </xf>
    <xf numFmtId="0" fontId="37" fillId="35" borderId="12" xfId="0" applyFont="1" applyFill="1" applyBorder="1" applyAlignment="1" applyProtection="1">
      <alignment horizontal="left"/>
      <protection/>
    </xf>
    <xf numFmtId="1" fontId="37" fillId="35" borderId="12" xfId="0" applyNumberFormat="1" applyFont="1" applyFill="1" applyBorder="1" applyAlignment="1" applyProtection="1">
      <alignment horizontal="right"/>
      <protection/>
    </xf>
    <xf numFmtId="164" fontId="37" fillId="35" borderId="13" xfId="0" applyNumberFormat="1" applyFont="1" applyFill="1" applyBorder="1" applyAlignment="1" applyProtection="1">
      <alignment horizontal="right"/>
      <protection/>
    </xf>
    <xf numFmtId="0" fontId="37" fillId="35" borderId="0" xfId="0" applyFont="1" applyFill="1" applyBorder="1" applyAlignment="1" applyProtection="1">
      <alignment vertical="center"/>
      <protection/>
    </xf>
    <xf numFmtId="0" fontId="64" fillId="0" borderId="22" xfId="0" applyFont="1" applyBorder="1" applyAlignment="1" applyProtection="1">
      <alignment/>
      <protection/>
    </xf>
    <xf numFmtId="0" fontId="64" fillId="0" borderId="23" xfId="0" applyFont="1" applyBorder="1" applyAlignment="1" applyProtection="1">
      <alignment horizontal="right"/>
      <protection/>
    </xf>
    <xf numFmtId="164" fontId="64" fillId="0" borderId="14" xfId="0" applyNumberFormat="1" applyFont="1" applyBorder="1" applyAlignment="1" applyProtection="1">
      <alignment horizontal="right"/>
      <protection/>
    </xf>
    <xf numFmtId="0" fontId="64" fillId="0" borderId="15" xfId="0" applyFont="1" applyBorder="1" applyAlignment="1" applyProtection="1">
      <alignment/>
      <protection/>
    </xf>
    <xf numFmtId="0" fontId="64" fillId="0" borderId="10" xfId="0" applyFont="1" applyBorder="1" applyAlignment="1" applyProtection="1">
      <alignment horizontal="right"/>
      <protection/>
    </xf>
    <xf numFmtId="0" fontId="64" fillId="35" borderId="16" xfId="0" applyFont="1" applyFill="1" applyBorder="1" applyAlignment="1" applyProtection="1">
      <alignment/>
      <protection/>
    </xf>
    <xf numFmtId="0" fontId="64" fillId="35" borderId="0" xfId="0" applyFont="1" applyFill="1" applyBorder="1" applyAlignment="1" applyProtection="1">
      <alignment horizontal="right"/>
      <protection/>
    </xf>
    <xf numFmtId="164" fontId="64" fillId="35" borderId="0" xfId="0" applyNumberFormat="1" applyFont="1" applyFill="1" applyBorder="1" applyAlignment="1" applyProtection="1">
      <alignment horizontal="right"/>
      <protection/>
    </xf>
    <xf numFmtId="0" fontId="64" fillId="35" borderId="0" xfId="0" applyFont="1" applyFill="1" applyBorder="1" applyAlignment="1" applyProtection="1">
      <alignment/>
      <protection/>
    </xf>
    <xf numFmtId="0" fontId="64" fillId="0" borderId="28" xfId="0" applyFont="1" applyBorder="1" applyAlignment="1" applyProtection="1">
      <alignment/>
      <protection/>
    </xf>
    <xf numFmtId="0" fontId="64" fillId="0" borderId="26" xfId="0" applyFont="1" applyBorder="1" applyAlignment="1" applyProtection="1">
      <alignment horizontal="right"/>
      <protection/>
    </xf>
    <xf numFmtId="164" fontId="64" fillId="0" borderId="27" xfId="0" applyNumberFormat="1" applyFont="1" applyBorder="1" applyAlignment="1" applyProtection="1">
      <alignment horizontal="right"/>
      <protection/>
    </xf>
    <xf numFmtId="1" fontId="64" fillId="35" borderId="0" xfId="0" applyNumberFormat="1" applyFont="1" applyFill="1" applyBorder="1" applyAlignment="1" applyProtection="1">
      <alignment horizontal="right"/>
      <protection/>
    </xf>
    <xf numFmtId="164" fontId="64" fillId="35" borderId="17" xfId="0" applyNumberFormat="1" applyFont="1" applyFill="1" applyBorder="1" applyAlignment="1" applyProtection="1">
      <alignment horizontal="right"/>
      <protection/>
    </xf>
    <xf numFmtId="0" fontId="37" fillId="0" borderId="23" xfId="0" applyFont="1" applyBorder="1" applyAlignment="1" applyProtection="1">
      <alignment horizontal="right"/>
      <protection locked="0"/>
    </xf>
    <xf numFmtId="164" fontId="37" fillId="0" borderId="24" xfId="0" applyNumberFormat="1" applyFont="1" applyFill="1" applyBorder="1" applyAlignment="1" applyProtection="1">
      <alignment horizontal="right"/>
      <protection/>
    </xf>
    <xf numFmtId="0" fontId="37" fillId="35" borderId="0" xfId="0" applyFont="1" applyFill="1" applyBorder="1" applyAlignment="1" applyProtection="1">
      <alignment/>
      <protection/>
    </xf>
    <xf numFmtId="0" fontId="37" fillId="3" borderId="35" xfId="0" applyFont="1" applyFill="1" applyBorder="1" applyAlignment="1" applyProtection="1">
      <alignment vertical="center" wrapText="1"/>
      <protection/>
    </xf>
    <xf numFmtId="0" fontId="37" fillId="3" borderId="36" xfId="0" applyFont="1" applyFill="1" applyBorder="1" applyAlignment="1" applyProtection="1">
      <alignment vertical="center" wrapText="1"/>
      <protection/>
    </xf>
    <xf numFmtId="0" fontId="37" fillId="3" borderId="37" xfId="0" applyFont="1" applyFill="1" applyBorder="1" applyAlignment="1" applyProtection="1">
      <alignment vertical="center" wrapText="1"/>
      <protection/>
    </xf>
    <xf numFmtId="0" fontId="37" fillId="0" borderId="15" xfId="0" applyFont="1" applyBorder="1" applyAlignment="1" applyProtection="1">
      <alignment/>
      <protection/>
    </xf>
    <xf numFmtId="0" fontId="37" fillId="0" borderId="10" xfId="0" applyFont="1" applyBorder="1" applyAlignment="1" applyProtection="1">
      <alignment horizontal="right"/>
      <protection locked="0"/>
    </xf>
    <xf numFmtId="164" fontId="37" fillId="0" borderId="14" xfId="0" applyNumberFormat="1" applyFont="1" applyFill="1" applyBorder="1" applyAlignment="1" applyProtection="1">
      <alignment horizontal="right"/>
      <protection/>
    </xf>
    <xf numFmtId="0" fontId="37" fillId="3" borderId="11" xfId="0" applyFont="1" applyFill="1" applyBorder="1" applyAlignment="1" applyProtection="1">
      <alignment vertical="center" wrapText="1"/>
      <protection/>
    </xf>
    <xf numFmtId="0" fontId="37" fillId="3" borderId="12" xfId="0" applyFont="1" applyFill="1" applyBorder="1" applyAlignment="1" applyProtection="1">
      <alignment vertical="center" wrapText="1"/>
      <protection/>
    </xf>
    <xf numFmtId="0" fontId="37" fillId="3" borderId="13" xfId="0" applyFont="1" applyFill="1" applyBorder="1" applyAlignment="1" applyProtection="1">
      <alignment vertical="center" wrapText="1"/>
      <protection/>
    </xf>
    <xf numFmtId="0" fontId="37" fillId="0" borderId="47" xfId="0" applyFont="1" applyBorder="1" applyAlignment="1" applyProtection="1">
      <alignment/>
      <protection/>
    </xf>
    <xf numFmtId="0" fontId="37" fillId="0" borderId="48" xfId="0" applyFont="1" applyBorder="1" applyAlignment="1" applyProtection="1">
      <alignment horizontal="right"/>
      <protection locked="0"/>
    </xf>
    <xf numFmtId="164" fontId="37" fillId="0" borderId="47" xfId="0" applyNumberFormat="1" applyFont="1" applyFill="1" applyBorder="1" applyAlignment="1" applyProtection="1">
      <alignment horizontal="right"/>
      <protection/>
    </xf>
    <xf numFmtId="0" fontId="37" fillId="0" borderId="49" xfId="0" applyFont="1" applyBorder="1" applyAlignment="1" applyProtection="1">
      <alignment horizontal="right"/>
      <protection locked="0"/>
    </xf>
    <xf numFmtId="164" fontId="37" fillId="0" borderId="30" xfId="0" applyNumberFormat="1" applyFont="1" applyFill="1" applyBorder="1" applyAlignment="1" applyProtection="1">
      <alignment horizontal="right"/>
      <protection/>
    </xf>
    <xf numFmtId="0" fontId="37" fillId="0" borderId="49" xfId="0" applyFont="1" applyBorder="1" applyAlignment="1" applyProtection="1">
      <alignment/>
      <protection/>
    </xf>
    <xf numFmtId="0" fontId="37" fillId="0" borderId="30" xfId="0" applyFont="1" applyBorder="1" applyAlignment="1" applyProtection="1">
      <alignment/>
      <protection/>
    </xf>
    <xf numFmtId="0" fontId="37" fillId="0" borderId="28" xfId="0" applyFont="1" applyBorder="1" applyAlignment="1" applyProtection="1">
      <alignment/>
      <protection/>
    </xf>
    <xf numFmtId="0" fontId="37" fillId="0" borderId="26" xfId="0" applyFont="1" applyBorder="1" applyAlignment="1" applyProtection="1">
      <alignment horizontal="right"/>
      <protection/>
    </xf>
    <xf numFmtId="164" fontId="37" fillId="0" borderId="27" xfId="0" applyNumberFormat="1" applyFont="1" applyFill="1" applyBorder="1" applyAlignment="1" applyProtection="1">
      <alignment horizontal="right"/>
      <protection/>
    </xf>
    <xf numFmtId="0" fontId="37" fillId="0" borderId="31" xfId="0" applyFont="1" applyBorder="1" applyAlignment="1" applyProtection="1">
      <alignment/>
      <protection/>
    </xf>
    <xf numFmtId="0" fontId="37" fillId="0" borderId="25" xfId="0" applyFont="1" applyBorder="1" applyAlignment="1" applyProtection="1">
      <alignment horizontal="right"/>
      <protection/>
    </xf>
    <xf numFmtId="164" fontId="37" fillId="0" borderId="31" xfId="0" applyNumberFormat="1" applyFont="1" applyFill="1" applyBorder="1" applyAlignment="1" applyProtection="1">
      <alignment horizontal="right"/>
      <protection/>
    </xf>
    <xf numFmtId="0" fontId="64" fillId="35" borderId="16" xfId="0" applyFont="1" applyFill="1" applyBorder="1" applyAlignment="1" applyProtection="1">
      <alignment/>
      <protection/>
    </xf>
    <xf numFmtId="0" fontId="64" fillId="35" borderId="0" xfId="0" applyFont="1" applyFill="1" applyBorder="1" applyAlignment="1" applyProtection="1">
      <alignment/>
      <protection/>
    </xf>
    <xf numFmtId="1" fontId="37" fillId="35" borderId="0" xfId="0" applyNumberFormat="1" applyFont="1" applyFill="1" applyBorder="1" applyAlignment="1" applyProtection="1">
      <alignment horizontal="right"/>
      <protection/>
    </xf>
    <xf numFmtId="164" fontId="37" fillId="35" borderId="17" xfId="0" applyNumberFormat="1" applyFont="1" applyFill="1" applyBorder="1" applyAlignment="1" applyProtection="1">
      <alignment horizontal="right"/>
      <protection/>
    </xf>
    <xf numFmtId="0" fontId="37" fillId="3" borderId="35" xfId="0" applyFont="1" applyFill="1" applyBorder="1" applyAlignment="1" applyProtection="1">
      <alignment horizontal="left" vertical="center"/>
      <protection/>
    </xf>
    <xf numFmtId="0" fontId="37" fillId="3" borderId="36" xfId="0" applyFont="1" applyFill="1" applyBorder="1" applyAlignment="1" applyProtection="1">
      <alignment horizontal="left" vertical="center"/>
      <protection/>
    </xf>
    <xf numFmtId="0" fontId="37" fillId="3" borderId="37" xfId="0" applyFont="1" applyFill="1" applyBorder="1" applyAlignment="1" applyProtection="1">
      <alignment horizontal="left" vertical="center"/>
      <protection/>
    </xf>
    <xf numFmtId="0" fontId="37" fillId="3" borderId="16" xfId="0" applyFont="1" applyFill="1" applyBorder="1" applyAlignment="1" applyProtection="1">
      <alignment horizontal="left" vertical="center"/>
      <protection/>
    </xf>
    <xf numFmtId="0" fontId="37" fillId="3" borderId="0" xfId="0" applyFont="1" applyFill="1" applyBorder="1" applyAlignment="1" applyProtection="1">
      <alignment horizontal="left" vertical="center"/>
      <protection/>
    </xf>
    <xf numFmtId="0" fontId="37" fillId="3" borderId="17" xfId="0" applyFont="1" applyFill="1" applyBorder="1" applyAlignment="1" applyProtection="1">
      <alignment horizontal="left" vertical="center"/>
      <protection/>
    </xf>
    <xf numFmtId="1" fontId="64" fillId="0" borderId="23" xfId="0" applyNumberFormat="1" applyFont="1" applyFill="1" applyBorder="1" applyAlignment="1" applyProtection="1">
      <alignment horizontal="right"/>
      <protection locked="0"/>
    </xf>
    <xf numFmtId="164" fontId="64" fillId="0" borderId="24" xfId="0" applyNumberFormat="1" applyFont="1" applyFill="1" applyBorder="1" applyAlignment="1" applyProtection="1">
      <alignment horizontal="right"/>
      <protection/>
    </xf>
    <xf numFmtId="1" fontId="64" fillId="0" borderId="10" xfId="0" applyNumberFormat="1" applyFont="1" applyBorder="1" applyAlignment="1" applyProtection="1">
      <alignment horizontal="right"/>
      <protection/>
    </xf>
    <xf numFmtId="0" fontId="64" fillId="0" borderId="10" xfId="0" applyFont="1" applyBorder="1" applyAlignment="1" applyProtection="1">
      <alignment horizontal="right"/>
      <protection locked="0"/>
    </xf>
    <xf numFmtId="0" fontId="37" fillId="0" borderId="15" xfId="0" applyFont="1" applyFill="1" applyBorder="1" applyAlignment="1" applyProtection="1">
      <alignment horizontal="left"/>
      <protection/>
    </xf>
    <xf numFmtId="1" fontId="37" fillId="0" borderId="10" xfId="0" applyNumberFormat="1" applyFont="1" applyFill="1" applyBorder="1" applyAlignment="1" applyProtection="1">
      <alignment horizontal="right"/>
      <protection locked="0"/>
    </xf>
    <xf numFmtId="0" fontId="37" fillId="0" borderId="28" xfId="0" applyFont="1" applyFill="1" applyBorder="1" applyAlignment="1" applyProtection="1">
      <alignment/>
      <protection/>
    </xf>
    <xf numFmtId="1" fontId="37" fillId="0" borderId="26" xfId="0" applyNumberFormat="1" applyFont="1" applyFill="1" applyBorder="1" applyAlignment="1" applyProtection="1">
      <alignment horizontal="right"/>
      <protection/>
    </xf>
    <xf numFmtId="0" fontId="63" fillId="0" borderId="36" xfId="0" applyFont="1" applyBorder="1" applyAlignment="1">
      <alignment vertical="center"/>
    </xf>
    <xf numFmtId="0" fontId="37" fillId="0" borderId="22" xfId="0" applyFont="1" applyFill="1" applyBorder="1" applyAlignment="1" applyProtection="1">
      <alignment/>
      <protection/>
    </xf>
    <xf numFmtId="1" fontId="37" fillId="0" borderId="23" xfId="0" applyNumberFormat="1" applyFont="1" applyFill="1" applyBorder="1" applyAlignment="1" applyProtection="1">
      <alignment horizontal="right"/>
      <protection locked="0"/>
    </xf>
    <xf numFmtId="0" fontId="37" fillId="0" borderId="15" xfId="0" applyFont="1" applyFill="1" applyBorder="1" applyAlignment="1" applyProtection="1">
      <alignment/>
      <protection/>
    </xf>
    <xf numFmtId="1" fontId="37" fillId="35" borderId="0" xfId="0" applyNumberFormat="1" applyFont="1" applyFill="1" applyBorder="1" applyAlignment="1" applyProtection="1">
      <alignment horizontal="right"/>
      <protection locked="0"/>
    </xf>
    <xf numFmtId="1" fontId="64" fillId="0" borderId="10" xfId="0" applyNumberFormat="1" applyFont="1" applyFill="1" applyBorder="1" applyAlignment="1" applyProtection="1">
      <alignment horizontal="right"/>
      <protection locked="0"/>
    </xf>
    <xf numFmtId="164" fontId="64" fillId="0" borderId="14" xfId="0" applyNumberFormat="1" applyFont="1" applyFill="1" applyBorder="1" applyAlignment="1" applyProtection="1">
      <alignment horizontal="right"/>
      <protection/>
    </xf>
    <xf numFmtId="0" fontId="37" fillId="3" borderId="35" xfId="0" applyFont="1" applyFill="1" applyBorder="1" applyAlignment="1" applyProtection="1">
      <alignment vertical="center"/>
      <protection/>
    </xf>
    <xf numFmtId="0" fontId="37" fillId="3" borderId="36" xfId="0" applyFont="1" applyFill="1" applyBorder="1" applyAlignment="1" applyProtection="1">
      <alignment vertical="center"/>
      <protection/>
    </xf>
    <xf numFmtId="0" fontId="37" fillId="3" borderId="37" xfId="0" applyFont="1" applyFill="1" applyBorder="1" applyAlignment="1" applyProtection="1">
      <alignment vertical="center"/>
      <protection/>
    </xf>
    <xf numFmtId="0" fontId="64" fillId="0" borderId="10" xfId="0" applyFont="1" applyBorder="1" applyAlignment="1" applyProtection="1">
      <alignment/>
      <protection locked="0"/>
    </xf>
    <xf numFmtId="164" fontId="64" fillId="0" borderId="14" xfId="0" applyNumberFormat="1" applyFont="1" applyBorder="1" applyAlignment="1" applyProtection="1">
      <alignment/>
      <protection/>
    </xf>
    <xf numFmtId="0" fontId="37" fillId="3" borderId="11" xfId="0" applyFont="1" applyFill="1" applyBorder="1" applyAlignment="1" applyProtection="1">
      <alignment vertical="center"/>
      <protection/>
    </xf>
    <xf numFmtId="0" fontId="37" fillId="3" borderId="12" xfId="0" applyFont="1" applyFill="1" applyBorder="1" applyAlignment="1" applyProtection="1">
      <alignment vertical="center"/>
      <protection/>
    </xf>
    <xf numFmtId="0" fontId="37" fillId="3" borderId="13" xfId="0" applyFont="1" applyFill="1" applyBorder="1" applyAlignment="1" applyProtection="1">
      <alignment vertical="center"/>
      <protection/>
    </xf>
    <xf numFmtId="1" fontId="64" fillId="0" borderId="10" xfId="0" applyNumberFormat="1" applyFont="1" applyBorder="1" applyAlignment="1" applyProtection="1">
      <alignment/>
      <protection locked="0"/>
    </xf>
    <xf numFmtId="0" fontId="37" fillId="0" borderId="22" xfId="0" applyFont="1" applyBorder="1" applyAlignment="1" applyProtection="1">
      <alignment/>
      <protection/>
    </xf>
    <xf numFmtId="0" fontId="37" fillId="0" borderId="50" xfId="0" applyFont="1" applyBorder="1" applyAlignment="1" applyProtection="1">
      <alignment horizontal="right"/>
      <protection locked="0"/>
    </xf>
    <xf numFmtId="0" fontId="64" fillId="0" borderId="26" xfId="0" applyFont="1" applyBorder="1" applyAlignment="1" applyProtection="1">
      <alignment/>
      <protection/>
    </xf>
    <xf numFmtId="164" fontId="64" fillId="0" borderId="27" xfId="0" applyNumberFormat="1" applyFont="1" applyBorder="1" applyAlignment="1" applyProtection="1">
      <alignment/>
      <protection/>
    </xf>
    <xf numFmtId="0" fontId="37" fillId="0" borderId="33" xfId="0" applyFont="1" applyBorder="1" applyAlignment="1" applyProtection="1">
      <alignment horizontal="right"/>
      <protection locked="0"/>
    </xf>
    <xf numFmtId="0" fontId="37" fillId="0" borderId="34" xfId="0" applyFont="1" applyBorder="1" applyAlignment="1" applyProtection="1">
      <alignment horizontal="right"/>
      <protection/>
    </xf>
    <xf numFmtId="0" fontId="39" fillId="0" borderId="22" xfId="0" applyFont="1" applyFill="1" applyBorder="1" applyAlignment="1" applyProtection="1">
      <alignment horizontal="left"/>
      <protection/>
    </xf>
    <xf numFmtId="0" fontId="37" fillId="0" borderId="23" xfId="0" applyFont="1" applyFill="1" applyBorder="1" applyAlignment="1" applyProtection="1">
      <alignment horizontal="right"/>
      <protection/>
    </xf>
    <xf numFmtId="0" fontId="37" fillId="0" borderId="10" xfId="0" applyFont="1" applyFill="1" applyBorder="1" applyAlignment="1" applyProtection="1">
      <alignment horizontal="right"/>
      <protection/>
    </xf>
    <xf numFmtId="0" fontId="64" fillId="0" borderId="15" xfId="0" applyFont="1" applyFill="1" applyBorder="1" applyAlignment="1" applyProtection="1">
      <alignment/>
      <protection/>
    </xf>
    <xf numFmtId="0" fontId="37" fillId="0" borderId="19" xfId="0" applyFont="1" applyFill="1" applyBorder="1" applyAlignment="1" applyProtection="1">
      <alignment/>
      <protection/>
    </xf>
    <xf numFmtId="0" fontId="37" fillId="0" borderId="20" xfId="0" applyFont="1" applyFill="1" applyBorder="1" applyAlignment="1" applyProtection="1">
      <alignment horizontal="right"/>
      <protection locked="0"/>
    </xf>
    <xf numFmtId="164" fontId="37" fillId="0" borderId="21" xfId="0" applyNumberFormat="1" applyFont="1" applyFill="1" applyBorder="1" applyAlignment="1" applyProtection="1">
      <alignment horizontal="right"/>
      <protection/>
    </xf>
    <xf numFmtId="0" fontId="64" fillId="0" borderId="10" xfId="0" applyFont="1" applyFill="1" applyBorder="1" applyAlignment="1" applyProtection="1">
      <alignment horizontal="right"/>
      <protection locked="0"/>
    </xf>
    <xf numFmtId="0" fontId="37" fillId="0" borderId="28" xfId="0" applyFont="1" applyFill="1" applyBorder="1" applyAlignment="1" applyProtection="1">
      <alignment horizontal="left"/>
      <protection/>
    </xf>
    <xf numFmtId="0" fontId="64" fillId="0" borderId="26" xfId="0" applyFont="1" applyFill="1" applyBorder="1" applyAlignment="1" applyProtection="1">
      <alignment horizontal="right"/>
      <protection/>
    </xf>
    <xf numFmtId="164" fontId="64" fillId="0" borderId="27" xfId="0" applyNumberFormat="1" applyFont="1" applyFill="1" applyBorder="1" applyAlignment="1" applyProtection="1">
      <alignment horizontal="right"/>
      <protection/>
    </xf>
    <xf numFmtId="0" fontId="64" fillId="35" borderId="12" xfId="0" applyFont="1" applyFill="1" applyBorder="1" applyAlignment="1" applyProtection="1">
      <alignment/>
      <protection/>
    </xf>
    <xf numFmtId="0" fontId="37" fillId="0" borderId="26" xfId="0" applyFont="1" applyFill="1" applyBorder="1" applyAlignment="1" applyProtection="1">
      <alignment horizontal="right"/>
      <protection/>
    </xf>
    <xf numFmtId="0" fontId="3" fillId="37" borderId="11" xfId="0" applyFont="1" applyFill="1" applyBorder="1" applyAlignment="1" applyProtection="1">
      <alignment horizontal="center" wrapText="1"/>
      <protection/>
    </xf>
    <xf numFmtId="0" fontId="3" fillId="37" borderId="12" xfId="0" applyFont="1" applyFill="1" applyBorder="1" applyAlignment="1" applyProtection="1">
      <alignment horizontal="center" wrapText="1"/>
      <protection/>
    </xf>
    <xf numFmtId="0" fontId="3" fillId="37" borderId="13" xfId="0" applyFont="1" applyFill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2" fillId="0" borderId="35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37" xfId="0" applyFont="1" applyBorder="1" applyAlignment="1" applyProtection="1">
      <alignment horizontal="center" vertical="center" wrapText="1"/>
      <protection/>
    </xf>
    <xf numFmtId="0" fontId="4" fillId="0" borderId="36" xfId="0" applyFont="1" applyBorder="1" applyAlignment="1" applyProtection="1">
      <alignment horizontal="center" vertical="center" wrapText="1"/>
      <protection/>
    </xf>
    <xf numFmtId="0" fontId="3" fillId="0" borderId="37" xfId="0" applyFont="1" applyBorder="1" applyAlignment="1" applyProtection="1">
      <alignment horizontal="center" vertical="center" wrapText="1"/>
      <protection/>
    </xf>
    <xf numFmtId="0" fontId="35" fillId="0" borderId="38" xfId="0" applyFont="1" applyFill="1" applyBorder="1" applyAlignment="1" applyProtection="1">
      <alignment horizontal="center" vertical="center" wrapText="1"/>
      <protection/>
    </xf>
    <xf numFmtId="0" fontId="35" fillId="0" borderId="39" xfId="0" applyFont="1" applyFill="1" applyBorder="1" applyAlignment="1" applyProtection="1">
      <alignment horizontal="center" vertical="center" wrapText="1"/>
      <protection/>
    </xf>
    <xf numFmtId="0" fontId="35" fillId="0" borderId="46" xfId="0" applyFont="1" applyFill="1" applyBorder="1" applyAlignment="1" applyProtection="1">
      <alignment horizontal="center" vertical="center" wrapText="1"/>
      <protection/>
    </xf>
    <xf numFmtId="0" fontId="30" fillId="0" borderId="35" xfId="0" applyFont="1" applyFill="1" applyBorder="1" applyAlignment="1" applyProtection="1">
      <alignment horizontal="center" vertical="center"/>
      <protection/>
    </xf>
    <xf numFmtId="0" fontId="30" fillId="0" borderId="36" xfId="0" applyFont="1" applyFill="1" applyBorder="1" applyAlignment="1" applyProtection="1">
      <alignment horizontal="center" vertical="center"/>
      <protection/>
    </xf>
    <xf numFmtId="0" fontId="30" fillId="0" borderId="37" xfId="0" applyFont="1" applyFill="1" applyBorder="1" applyAlignment="1" applyProtection="1">
      <alignment horizontal="center" vertical="center"/>
      <protection/>
    </xf>
    <xf numFmtId="0" fontId="31" fillId="36" borderId="35" xfId="0" applyFont="1" applyFill="1" applyBorder="1" applyAlignment="1" applyProtection="1">
      <alignment horizontal="left" vertical="center" wrapText="1"/>
      <protection/>
    </xf>
    <xf numFmtId="0" fontId="31" fillId="36" borderId="36" xfId="0" applyFont="1" applyFill="1" applyBorder="1" applyAlignment="1" applyProtection="1">
      <alignment horizontal="left" vertical="center" wrapText="1"/>
      <protection/>
    </xf>
    <xf numFmtId="0" fontId="31" fillId="36" borderId="37" xfId="0" applyFont="1" applyFill="1" applyBorder="1" applyAlignment="1" applyProtection="1">
      <alignment horizontal="left" vertical="center" wrapText="1"/>
      <protection/>
    </xf>
    <xf numFmtId="0" fontId="31" fillId="36" borderId="11" xfId="0" applyFont="1" applyFill="1" applyBorder="1" applyAlignment="1" applyProtection="1">
      <alignment horizontal="left" vertical="center" wrapText="1"/>
      <protection/>
    </xf>
    <xf numFmtId="0" fontId="31" fillId="36" borderId="12" xfId="0" applyFont="1" applyFill="1" applyBorder="1" applyAlignment="1" applyProtection="1">
      <alignment horizontal="left" vertical="center" wrapText="1"/>
      <protection/>
    </xf>
    <xf numFmtId="0" fontId="31" fillId="36" borderId="13" xfId="0" applyFont="1" applyFill="1" applyBorder="1" applyAlignment="1" applyProtection="1">
      <alignment horizontal="left" vertical="center" wrapText="1"/>
      <protection/>
    </xf>
    <xf numFmtId="0" fontId="30" fillId="0" borderId="16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30" fillId="0" borderId="17" xfId="0" applyFont="1" applyFill="1" applyBorder="1" applyAlignment="1" applyProtection="1">
      <alignment horizontal="center" vertical="center"/>
      <protection/>
    </xf>
    <xf numFmtId="0" fontId="33" fillId="0" borderId="16" xfId="0" applyFont="1" applyFill="1" applyBorder="1" applyAlignment="1" applyProtection="1">
      <alignment horizontal="center" vertical="center"/>
      <protection/>
    </xf>
    <xf numFmtId="0" fontId="30" fillId="0" borderId="11" xfId="0" applyFont="1" applyFill="1" applyBorder="1" applyAlignment="1" applyProtection="1">
      <alignment horizontal="center" vertical="center"/>
      <protection/>
    </xf>
    <xf numFmtId="0" fontId="30" fillId="0" borderId="12" xfId="0" applyFont="1" applyFill="1" applyBorder="1" applyAlignment="1" applyProtection="1">
      <alignment horizontal="center" vertical="center"/>
      <protection/>
    </xf>
    <xf numFmtId="0" fontId="30" fillId="0" borderId="13" xfId="0" applyFont="1" applyFill="1" applyBorder="1" applyAlignment="1" applyProtection="1">
      <alignment horizontal="center" vertical="center"/>
      <protection/>
    </xf>
    <xf numFmtId="0" fontId="32" fillId="36" borderId="35" xfId="0" applyFont="1" applyFill="1" applyBorder="1" applyAlignment="1" applyProtection="1">
      <alignment horizontal="left" vertical="center"/>
      <protection/>
    </xf>
    <xf numFmtId="0" fontId="32" fillId="36" borderId="36" xfId="0" applyFont="1" applyFill="1" applyBorder="1" applyAlignment="1" applyProtection="1">
      <alignment horizontal="left" vertical="center"/>
      <protection/>
    </xf>
    <xf numFmtId="0" fontId="32" fillId="36" borderId="37" xfId="0" applyFont="1" applyFill="1" applyBorder="1" applyAlignment="1" applyProtection="1">
      <alignment horizontal="left" vertical="center"/>
      <protection/>
    </xf>
    <xf numFmtId="0" fontId="32" fillId="36" borderId="11" xfId="0" applyFont="1" applyFill="1" applyBorder="1" applyAlignment="1" applyProtection="1">
      <alignment horizontal="left" vertical="center"/>
      <protection/>
    </xf>
    <xf numFmtId="0" fontId="32" fillId="36" borderId="12" xfId="0" applyFont="1" applyFill="1" applyBorder="1" applyAlignment="1" applyProtection="1">
      <alignment horizontal="left" vertical="center"/>
      <protection/>
    </xf>
    <xf numFmtId="0" fontId="32" fillId="36" borderId="13" xfId="0" applyFont="1" applyFill="1" applyBorder="1" applyAlignment="1" applyProtection="1">
      <alignment horizontal="left" vertical="center"/>
      <protection/>
    </xf>
    <xf numFmtId="0" fontId="60" fillId="35" borderId="38" xfId="0" applyFont="1" applyFill="1" applyBorder="1" applyAlignment="1" applyProtection="1">
      <alignment horizontal="center"/>
      <protection/>
    </xf>
    <xf numFmtId="0" fontId="60" fillId="35" borderId="39" xfId="0" applyFont="1" applyFill="1" applyBorder="1" applyAlignment="1" applyProtection="1">
      <alignment horizontal="center"/>
      <protection/>
    </xf>
    <xf numFmtId="0" fontId="28" fillId="35" borderId="16" xfId="0" applyFont="1" applyFill="1" applyBorder="1" applyAlignment="1" applyProtection="1">
      <alignment horizontal="center"/>
      <protection/>
    </xf>
    <xf numFmtId="0" fontId="28" fillId="35" borderId="0" xfId="0" applyFont="1" applyFill="1" applyBorder="1" applyAlignment="1" applyProtection="1">
      <alignment horizontal="center"/>
      <protection/>
    </xf>
    <xf numFmtId="0" fontId="31" fillId="36" borderId="40" xfId="0" applyFont="1" applyFill="1" applyBorder="1" applyAlignment="1" applyProtection="1">
      <alignment horizontal="left" vertical="center" wrapText="1"/>
      <protection/>
    </xf>
    <xf numFmtId="0" fontId="31" fillId="36" borderId="32" xfId="0" applyFont="1" applyFill="1" applyBorder="1" applyAlignment="1" applyProtection="1">
      <alignment horizontal="left" vertical="center" wrapText="1"/>
      <protection/>
    </xf>
    <xf numFmtId="0" fontId="31" fillId="36" borderId="41" xfId="0" applyFont="1" applyFill="1" applyBorder="1" applyAlignment="1" applyProtection="1">
      <alignment horizontal="left" vertical="center" wrapText="1"/>
      <protection/>
    </xf>
    <xf numFmtId="0" fontId="55" fillId="35" borderId="38" xfId="0" applyFont="1" applyFill="1" applyBorder="1" applyAlignment="1" applyProtection="1">
      <alignment horizontal="center"/>
      <protection/>
    </xf>
    <xf numFmtId="0" fontId="55" fillId="35" borderId="39" xfId="0" applyFont="1" applyFill="1" applyBorder="1" applyAlignment="1" applyProtection="1">
      <alignment horizontal="center"/>
      <protection/>
    </xf>
    <xf numFmtId="0" fontId="55" fillId="35" borderId="16" xfId="0" applyFont="1" applyFill="1" applyBorder="1" applyAlignment="1" applyProtection="1">
      <alignment horizontal="center"/>
      <protection/>
    </xf>
    <xf numFmtId="0" fontId="55" fillId="35" borderId="0" xfId="0" applyFont="1" applyFill="1" applyBorder="1" applyAlignment="1" applyProtection="1">
      <alignment horizontal="center"/>
      <protection/>
    </xf>
    <xf numFmtId="0" fontId="55" fillId="35" borderId="17" xfId="0" applyFont="1" applyFill="1" applyBorder="1" applyAlignment="1" applyProtection="1">
      <alignment horizontal="center"/>
      <protection/>
    </xf>
    <xf numFmtId="0" fontId="61" fillId="36" borderId="35" xfId="0" applyFont="1" applyFill="1" applyBorder="1" applyAlignment="1" applyProtection="1">
      <alignment horizontal="left" vertical="center"/>
      <protection/>
    </xf>
    <xf numFmtId="0" fontId="61" fillId="36" borderId="36" xfId="0" applyFont="1" applyFill="1" applyBorder="1" applyAlignment="1" applyProtection="1">
      <alignment horizontal="left" vertical="center"/>
      <protection/>
    </xf>
    <xf numFmtId="0" fontId="61" fillId="36" borderId="37" xfId="0" applyFont="1" applyFill="1" applyBorder="1" applyAlignment="1" applyProtection="1">
      <alignment horizontal="left" vertical="center"/>
      <protection/>
    </xf>
    <xf numFmtId="0" fontId="61" fillId="36" borderId="11" xfId="0" applyFont="1" applyFill="1" applyBorder="1" applyAlignment="1" applyProtection="1">
      <alignment horizontal="left" vertical="center"/>
      <protection/>
    </xf>
    <xf numFmtId="0" fontId="61" fillId="36" borderId="12" xfId="0" applyFont="1" applyFill="1" applyBorder="1" applyAlignment="1" applyProtection="1">
      <alignment horizontal="left" vertical="center"/>
      <protection/>
    </xf>
    <xf numFmtId="0" fontId="61" fillId="36" borderId="13" xfId="0" applyFont="1" applyFill="1" applyBorder="1" applyAlignment="1" applyProtection="1">
      <alignment horizontal="left" vertical="center"/>
      <protection/>
    </xf>
    <xf numFmtId="0" fontId="55" fillId="35" borderId="11" xfId="0" applyFont="1" applyFill="1" applyBorder="1" applyAlignment="1" applyProtection="1">
      <alignment horizontal="center"/>
      <protection/>
    </xf>
    <xf numFmtId="0" fontId="55" fillId="35" borderId="12" xfId="0" applyFont="1" applyFill="1" applyBorder="1" applyAlignment="1" applyProtection="1">
      <alignment horizontal="center"/>
      <protection/>
    </xf>
    <xf numFmtId="0" fontId="55" fillId="35" borderId="13" xfId="0" applyFont="1" applyFill="1" applyBorder="1" applyAlignment="1" applyProtection="1">
      <alignment horizontal="center"/>
      <protection/>
    </xf>
    <xf numFmtId="0" fontId="31" fillId="36" borderId="0" xfId="0" applyFont="1" applyFill="1" applyBorder="1" applyAlignment="1" applyProtection="1">
      <alignment horizontal="left" vertical="center" wrapText="1"/>
      <protection/>
    </xf>
    <xf numFmtId="0" fontId="31" fillId="36" borderId="35" xfId="0" applyFont="1" applyFill="1" applyBorder="1" applyAlignment="1" applyProtection="1">
      <alignment horizontal="center" vertical="center" wrapText="1"/>
      <protection/>
    </xf>
    <xf numFmtId="0" fontId="31" fillId="36" borderId="11" xfId="0" applyFont="1" applyFill="1" applyBorder="1" applyAlignment="1" applyProtection="1">
      <alignment horizontal="center" vertical="center" wrapText="1"/>
      <protection/>
    </xf>
    <xf numFmtId="0" fontId="33" fillId="0" borderId="16" xfId="0" applyFont="1" applyFill="1" applyBorder="1" applyAlignment="1" applyProtection="1">
      <alignment horizontal="center" vertical="center" wrapText="1"/>
      <protection/>
    </xf>
    <xf numFmtId="0" fontId="33" fillId="0" borderId="0" xfId="0" applyFont="1" applyFill="1" applyBorder="1" applyAlignment="1" applyProtection="1">
      <alignment horizontal="center" vertical="center" wrapText="1"/>
      <protection/>
    </xf>
    <xf numFmtId="0" fontId="33" fillId="0" borderId="17" xfId="0" applyFont="1" applyFill="1" applyBorder="1" applyAlignment="1" applyProtection="1">
      <alignment horizontal="center" vertical="center" wrapText="1"/>
      <protection/>
    </xf>
    <xf numFmtId="0" fontId="31" fillId="36" borderId="36" xfId="0" applyFont="1" applyFill="1" applyBorder="1" applyAlignment="1" applyProtection="1">
      <alignment horizontal="center" vertical="center" wrapText="1"/>
      <protection/>
    </xf>
    <xf numFmtId="0" fontId="31" fillId="36" borderId="37" xfId="0" applyFont="1" applyFill="1" applyBorder="1" applyAlignment="1" applyProtection="1">
      <alignment horizontal="center" vertical="center" wrapText="1"/>
      <protection/>
    </xf>
    <xf numFmtId="0" fontId="31" fillId="36" borderId="12" xfId="0" applyFont="1" applyFill="1" applyBorder="1" applyAlignment="1" applyProtection="1">
      <alignment horizontal="center" vertical="center" wrapText="1"/>
      <protection/>
    </xf>
    <xf numFmtId="0" fontId="31" fillId="36" borderId="13" xfId="0" applyFont="1" applyFill="1" applyBorder="1" applyAlignment="1" applyProtection="1">
      <alignment horizontal="center" vertical="center" wrapText="1"/>
      <protection/>
    </xf>
    <xf numFmtId="0" fontId="35" fillId="0" borderId="38" xfId="0" applyFont="1" applyFill="1" applyBorder="1" applyAlignment="1" applyProtection="1">
      <alignment horizontal="center" vertical="center"/>
      <protection/>
    </xf>
    <xf numFmtId="0" fontId="35" fillId="0" borderId="39" xfId="0" applyFont="1" applyFill="1" applyBorder="1" applyAlignment="1" applyProtection="1">
      <alignment horizontal="center" vertical="center"/>
      <protection/>
    </xf>
    <xf numFmtId="0" fontId="35" fillId="0" borderId="46" xfId="0" applyFont="1" applyFill="1" applyBorder="1" applyAlignment="1" applyProtection="1">
      <alignment horizontal="center" vertical="center"/>
      <protection/>
    </xf>
    <xf numFmtId="0" fontId="31" fillId="3" borderId="35" xfId="0" applyFont="1" applyFill="1" applyBorder="1" applyAlignment="1" applyProtection="1">
      <alignment horizontal="left" vertical="center" wrapText="1"/>
      <protection/>
    </xf>
    <xf numFmtId="0" fontId="31" fillId="3" borderId="36" xfId="0" applyFont="1" applyFill="1" applyBorder="1" applyAlignment="1" applyProtection="1">
      <alignment horizontal="left" vertical="center" wrapText="1"/>
      <protection/>
    </xf>
    <xf numFmtId="0" fontId="31" fillId="3" borderId="37" xfId="0" applyFont="1" applyFill="1" applyBorder="1" applyAlignment="1" applyProtection="1">
      <alignment horizontal="left" vertical="center" wrapText="1"/>
      <protection/>
    </xf>
    <xf numFmtId="0" fontId="31" fillId="3" borderId="11" xfId="0" applyFont="1" applyFill="1" applyBorder="1" applyAlignment="1" applyProtection="1">
      <alignment horizontal="left" vertical="center" wrapText="1"/>
      <protection/>
    </xf>
    <xf numFmtId="0" fontId="31" fillId="3" borderId="12" xfId="0" applyFont="1" applyFill="1" applyBorder="1" applyAlignment="1" applyProtection="1">
      <alignment horizontal="left" vertical="center" wrapText="1"/>
      <protection/>
    </xf>
    <xf numFmtId="0" fontId="31" fillId="3" borderId="13" xfId="0" applyFont="1" applyFill="1" applyBorder="1" applyAlignment="1" applyProtection="1">
      <alignment horizontal="left" vertical="center" wrapText="1"/>
      <protection/>
    </xf>
    <xf numFmtId="0" fontId="31" fillId="3" borderId="35" xfId="0" applyFont="1" applyFill="1" applyBorder="1" applyAlignment="1" applyProtection="1">
      <alignment horizontal="left" vertical="center"/>
      <protection/>
    </xf>
    <xf numFmtId="0" fontId="31" fillId="3" borderId="36" xfId="0" applyFont="1" applyFill="1" applyBorder="1" applyAlignment="1" applyProtection="1">
      <alignment horizontal="left" vertical="center"/>
      <protection/>
    </xf>
    <xf numFmtId="0" fontId="31" fillId="3" borderId="37" xfId="0" applyFont="1" applyFill="1" applyBorder="1" applyAlignment="1" applyProtection="1">
      <alignment horizontal="left" vertical="center"/>
      <protection/>
    </xf>
    <xf numFmtId="0" fontId="31" fillId="3" borderId="11" xfId="0" applyFont="1" applyFill="1" applyBorder="1" applyAlignment="1" applyProtection="1">
      <alignment horizontal="left" vertical="center"/>
      <protection/>
    </xf>
    <xf numFmtId="0" fontId="31" fillId="3" borderId="12" xfId="0" applyFont="1" applyFill="1" applyBorder="1" applyAlignment="1" applyProtection="1">
      <alignment horizontal="left" vertical="center"/>
      <protection/>
    </xf>
    <xf numFmtId="0" fontId="31" fillId="3" borderId="13" xfId="0" applyFont="1" applyFill="1" applyBorder="1" applyAlignment="1" applyProtection="1">
      <alignment horizontal="left" vertical="center"/>
      <protection/>
    </xf>
    <xf numFmtId="0" fontId="61" fillId="3" borderId="35" xfId="0" applyFont="1" applyFill="1" applyBorder="1" applyAlignment="1" applyProtection="1">
      <alignment horizontal="left" vertical="center" wrapText="1"/>
      <protection/>
    </xf>
    <xf numFmtId="0" fontId="61" fillId="3" borderId="36" xfId="0" applyFont="1" applyFill="1" applyBorder="1" applyAlignment="1" applyProtection="1">
      <alignment horizontal="left" vertical="center" wrapText="1"/>
      <protection/>
    </xf>
    <xf numFmtId="0" fontId="61" fillId="3" borderId="37" xfId="0" applyFont="1" applyFill="1" applyBorder="1" applyAlignment="1" applyProtection="1">
      <alignment horizontal="left" vertical="center" wrapText="1"/>
      <protection/>
    </xf>
    <xf numFmtId="0" fontId="61" fillId="3" borderId="11" xfId="0" applyFont="1" applyFill="1" applyBorder="1" applyAlignment="1" applyProtection="1">
      <alignment horizontal="left" vertical="center" wrapText="1"/>
      <protection/>
    </xf>
    <xf numFmtId="0" fontId="61" fillId="3" borderId="12" xfId="0" applyFont="1" applyFill="1" applyBorder="1" applyAlignment="1" applyProtection="1">
      <alignment horizontal="left" vertical="center" wrapText="1"/>
      <protection/>
    </xf>
    <xf numFmtId="0" fontId="61" fillId="3" borderId="13" xfId="0" applyFont="1" applyFill="1" applyBorder="1" applyAlignment="1" applyProtection="1">
      <alignment horizontal="left" vertical="center" wrapText="1"/>
      <protection/>
    </xf>
    <xf numFmtId="0" fontId="32" fillId="3" borderId="35" xfId="0" applyFont="1" applyFill="1" applyBorder="1" applyAlignment="1" applyProtection="1">
      <alignment horizontal="left" vertical="center" wrapText="1"/>
      <protection/>
    </xf>
    <xf numFmtId="0" fontId="32" fillId="3" borderId="36" xfId="0" applyFont="1" applyFill="1" applyBorder="1" applyAlignment="1" applyProtection="1">
      <alignment horizontal="left" vertical="center" wrapText="1"/>
      <protection/>
    </xf>
    <xf numFmtId="0" fontId="32" fillId="3" borderId="37" xfId="0" applyFont="1" applyFill="1" applyBorder="1" applyAlignment="1" applyProtection="1">
      <alignment horizontal="left" vertical="center" wrapText="1"/>
      <protection/>
    </xf>
    <xf numFmtId="0" fontId="32" fillId="3" borderId="16" xfId="0" applyFont="1" applyFill="1" applyBorder="1" applyAlignment="1" applyProtection="1">
      <alignment horizontal="left" vertical="center" wrapText="1"/>
      <protection/>
    </xf>
    <xf numFmtId="0" fontId="32" fillId="3" borderId="0" xfId="0" applyFont="1" applyFill="1" applyBorder="1" applyAlignment="1" applyProtection="1">
      <alignment horizontal="left" vertical="center" wrapText="1"/>
      <protection/>
    </xf>
    <xf numFmtId="0" fontId="32" fillId="3" borderId="17" xfId="0" applyFont="1" applyFill="1" applyBorder="1" applyAlignment="1" applyProtection="1">
      <alignment horizontal="left" vertical="center" wrapText="1"/>
      <protection/>
    </xf>
    <xf numFmtId="0" fontId="36" fillId="3" borderId="11" xfId="0" applyFont="1" applyFill="1" applyBorder="1" applyAlignment="1" applyProtection="1">
      <alignment horizontal="center" vertical="center" wrapText="1"/>
      <protection/>
    </xf>
    <xf numFmtId="0" fontId="36" fillId="3" borderId="12" xfId="0" applyFont="1" applyFill="1" applyBorder="1" applyAlignment="1" applyProtection="1">
      <alignment horizontal="center" vertical="center" wrapText="1"/>
      <protection/>
    </xf>
    <xf numFmtId="0" fontId="36" fillId="3" borderId="13" xfId="0" applyFont="1" applyFill="1" applyBorder="1" applyAlignment="1" applyProtection="1">
      <alignment horizontal="center" vertical="center" wrapText="1"/>
      <protection/>
    </xf>
    <xf numFmtId="0" fontId="31" fillId="3" borderId="16" xfId="0" applyFont="1" applyFill="1" applyBorder="1" applyAlignment="1" applyProtection="1">
      <alignment horizontal="left" vertical="center"/>
      <protection/>
    </xf>
    <xf numFmtId="0" fontId="31" fillId="3" borderId="0" xfId="0" applyFont="1" applyFill="1" applyBorder="1" applyAlignment="1" applyProtection="1">
      <alignment horizontal="left" vertical="center"/>
      <protection/>
    </xf>
    <xf numFmtId="0" fontId="31" fillId="3" borderId="17" xfId="0" applyFont="1" applyFill="1" applyBorder="1" applyAlignment="1" applyProtection="1">
      <alignment horizontal="left" vertical="center"/>
      <protection/>
    </xf>
    <xf numFmtId="0" fontId="55" fillId="35" borderId="35" xfId="0" applyFont="1" applyFill="1" applyBorder="1" applyAlignment="1" applyProtection="1">
      <alignment horizontal="center"/>
      <protection/>
    </xf>
    <xf numFmtId="0" fontId="55" fillId="35" borderId="36" xfId="0" applyFont="1" applyFill="1" applyBorder="1" applyAlignment="1" applyProtection="1">
      <alignment horizontal="center"/>
      <protection/>
    </xf>
    <xf numFmtId="0" fontId="35" fillId="0" borderId="38" xfId="0" applyFont="1" applyFill="1" applyBorder="1" applyAlignment="1" applyProtection="1">
      <alignment horizontal="center"/>
      <protection/>
    </xf>
    <xf numFmtId="0" fontId="35" fillId="0" borderId="39" xfId="0" applyFont="1" applyFill="1" applyBorder="1" applyAlignment="1" applyProtection="1">
      <alignment horizontal="center"/>
      <protection/>
    </xf>
    <xf numFmtId="0" fontId="35" fillId="0" borderId="46" xfId="0" applyFont="1" applyFill="1" applyBorder="1" applyAlignment="1" applyProtection="1">
      <alignment horizontal="center"/>
      <protection/>
    </xf>
    <xf numFmtId="0" fontId="32" fillId="3" borderId="35" xfId="0" applyFont="1" applyFill="1" applyBorder="1" applyAlignment="1" applyProtection="1">
      <alignment horizontal="left" vertical="center"/>
      <protection/>
    </xf>
    <xf numFmtId="0" fontId="32" fillId="3" borderId="36" xfId="0" applyFont="1" applyFill="1" applyBorder="1" applyAlignment="1" applyProtection="1">
      <alignment horizontal="left" vertical="center"/>
      <protection/>
    </xf>
    <xf numFmtId="0" fontId="32" fillId="3" borderId="37" xfId="0" applyFont="1" applyFill="1" applyBorder="1" applyAlignment="1" applyProtection="1">
      <alignment horizontal="left" vertical="center"/>
      <protection/>
    </xf>
    <xf numFmtId="0" fontId="32" fillId="3" borderId="11" xfId="0" applyFont="1" applyFill="1" applyBorder="1" applyAlignment="1" applyProtection="1">
      <alignment horizontal="left" vertical="center"/>
      <protection/>
    </xf>
    <xf numFmtId="0" fontId="32" fillId="3" borderId="12" xfId="0" applyFont="1" applyFill="1" applyBorder="1" applyAlignment="1" applyProtection="1">
      <alignment horizontal="left" vertical="center"/>
      <protection/>
    </xf>
    <xf numFmtId="0" fontId="32" fillId="3" borderId="13" xfId="0" applyFont="1" applyFill="1" applyBorder="1" applyAlignment="1" applyProtection="1">
      <alignment horizontal="left" vertical="center"/>
      <protection/>
    </xf>
    <xf numFmtId="0" fontId="60" fillId="35" borderId="16" xfId="0" applyFont="1" applyFill="1" applyBorder="1" applyAlignment="1" applyProtection="1">
      <alignment horizontal="center"/>
      <protection/>
    </xf>
    <xf numFmtId="0" fontId="60" fillId="35" borderId="0" xfId="0" applyFont="1" applyFill="1" applyBorder="1" applyAlignment="1" applyProtection="1">
      <alignment horizontal="center"/>
      <protection/>
    </xf>
    <xf numFmtId="0" fontId="30" fillId="0" borderId="35" xfId="0" applyFont="1" applyFill="1" applyBorder="1" applyAlignment="1" applyProtection="1">
      <alignment horizontal="center" vertical="center" wrapText="1"/>
      <protection/>
    </xf>
    <xf numFmtId="0" fontId="30" fillId="0" borderId="36" xfId="0" applyFont="1" applyFill="1" applyBorder="1" applyAlignment="1" applyProtection="1">
      <alignment horizontal="center" vertical="center" wrapText="1"/>
      <protection/>
    </xf>
    <xf numFmtId="0" fontId="30" fillId="0" borderId="37" xfId="0" applyFont="1" applyFill="1" applyBorder="1" applyAlignment="1" applyProtection="1">
      <alignment horizontal="center" vertical="center" wrapText="1"/>
      <protection/>
    </xf>
    <xf numFmtId="0" fontId="61" fillId="3" borderId="35" xfId="0" applyFont="1" applyFill="1" applyBorder="1" applyAlignment="1" applyProtection="1">
      <alignment horizontal="left" vertical="center"/>
      <protection/>
    </xf>
    <xf numFmtId="0" fontId="61" fillId="3" borderId="36" xfId="0" applyFont="1" applyFill="1" applyBorder="1" applyAlignment="1" applyProtection="1">
      <alignment horizontal="left" vertical="center"/>
      <protection/>
    </xf>
    <xf numFmtId="0" fontId="61" fillId="3" borderId="37" xfId="0" applyFont="1" applyFill="1" applyBorder="1" applyAlignment="1" applyProtection="1">
      <alignment horizontal="left" vertical="center"/>
      <protection/>
    </xf>
    <xf numFmtId="0" fontId="61" fillId="3" borderId="11" xfId="0" applyFont="1" applyFill="1" applyBorder="1" applyAlignment="1" applyProtection="1">
      <alignment horizontal="left" vertical="center"/>
      <protection/>
    </xf>
    <xf numFmtId="0" fontId="61" fillId="3" borderId="12" xfId="0" applyFont="1" applyFill="1" applyBorder="1" applyAlignment="1" applyProtection="1">
      <alignment horizontal="left" vertical="center"/>
      <protection/>
    </xf>
    <xf numFmtId="0" fontId="61" fillId="3" borderId="13" xfId="0" applyFont="1" applyFill="1" applyBorder="1" applyAlignment="1" applyProtection="1">
      <alignment horizontal="left" vertical="center"/>
      <protection/>
    </xf>
    <xf numFmtId="0" fontId="30" fillId="0" borderId="16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center" vertical="center" wrapText="1"/>
      <protection/>
    </xf>
    <xf numFmtId="0" fontId="30" fillId="0" borderId="17" xfId="0" applyFont="1" applyFill="1" applyBorder="1" applyAlignment="1" applyProtection="1">
      <alignment horizontal="center" vertical="center" wrapText="1"/>
      <protection/>
    </xf>
    <xf numFmtId="0" fontId="37" fillId="3" borderId="35" xfId="0" applyFont="1" applyFill="1" applyBorder="1" applyAlignment="1" applyProtection="1">
      <alignment horizontal="left" vertical="center"/>
      <protection/>
    </xf>
    <xf numFmtId="0" fontId="37" fillId="3" borderId="36" xfId="0" applyFont="1" applyFill="1" applyBorder="1" applyAlignment="1" applyProtection="1">
      <alignment horizontal="left" vertical="center"/>
      <protection/>
    </xf>
    <xf numFmtId="0" fontId="37" fillId="3" borderId="37" xfId="0" applyFont="1" applyFill="1" applyBorder="1" applyAlignment="1" applyProtection="1">
      <alignment horizontal="left" vertical="center"/>
      <protection/>
    </xf>
    <xf numFmtId="0" fontId="37" fillId="3" borderId="11" xfId="0" applyFont="1" applyFill="1" applyBorder="1" applyAlignment="1" applyProtection="1">
      <alignment horizontal="left" vertical="center"/>
      <protection/>
    </xf>
    <xf numFmtId="0" fontId="37" fillId="3" borderId="12" xfId="0" applyFont="1" applyFill="1" applyBorder="1" applyAlignment="1" applyProtection="1">
      <alignment horizontal="left" vertical="center"/>
      <protection/>
    </xf>
    <xf numFmtId="0" fontId="37" fillId="3" borderId="13" xfId="0" applyFont="1" applyFill="1" applyBorder="1" applyAlignment="1" applyProtection="1">
      <alignment horizontal="left" vertical="center"/>
      <protection/>
    </xf>
    <xf numFmtId="0" fontId="37" fillId="0" borderId="38" xfId="0" applyFont="1" applyFill="1" applyBorder="1" applyAlignment="1" applyProtection="1">
      <alignment horizontal="center"/>
      <protection/>
    </xf>
    <xf numFmtId="0" fontId="37" fillId="0" borderId="39" xfId="0" applyFont="1" applyFill="1" applyBorder="1" applyAlignment="1" applyProtection="1">
      <alignment horizontal="center"/>
      <protection/>
    </xf>
    <xf numFmtId="0" fontId="37" fillId="0" borderId="46" xfId="0" applyFont="1" applyFill="1" applyBorder="1" applyAlignment="1" applyProtection="1">
      <alignment horizontal="center"/>
      <protection/>
    </xf>
    <xf numFmtId="0" fontId="37" fillId="0" borderId="35" xfId="0" applyFont="1" applyFill="1" applyBorder="1" applyAlignment="1" applyProtection="1">
      <alignment horizontal="center" vertical="center" wrapText="1"/>
      <protection/>
    </xf>
    <xf numFmtId="0" fontId="37" fillId="0" borderId="36" xfId="0" applyFont="1" applyFill="1" applyBorder="1" applyAlignment="1" applyProtection="1">
      <alignment horizontal="center" vertical="center" wrapText="1"/>
      <protection/>
    </xf>
    <xf numFmtId="0" fontId="37" fillId="0" borderId="37" xfId="0" applyFont="1" applyFill="1" applyBorder="1" applyAlignment="1" applyProtection="1">
      <alignment horizontal="center" vertical="center" wrapText="1"/>
      <protection/>
    </xf>
    <xf numFmtId="0" fontId="64" fillId="3" borderId="35" xfId="0" applyFont="1" applyFill="1" applyBorder="1" applyAlignment="1" applyProtection="1">
      <alignment horizontal="left" vertical="center" wrapText="1"/>
      <protection/>
    </xf>
    <xf numFmtId="0" fontId="64" fillId="3" borderId="36" xfId="0" applyFont="1" applyFill="1" applyBorder="1" applyAlignment="1" applyProtection="1">
      <alignment horizontal="left" vertical="center" wrapText="1"/>
      <protection/>
    </xf>
    <xf numFmtId="0" fontId="64" fillId="3" borderId="37" xfId="0" applyFont="1" applyFill="1" applyBorder="1" applyAlignment="1" applyProtection="1">
      <alignment horizontal="left" vertical="center" wrapText="1"/>
      <protection/>
    </xf>
    <xf numFmtId="0" fontId="64" fillId="3" borderId="11" xfId="0" applyFont="1" applyFill="1" applyBorder="1" applyAlignment="1" applyProtection="1">
      <alignment horizontal="left" vertical="center" wrapText="1"/>
      <protection/>
    </xf>
    <xf numFmtId="0" fontId="64" fillId="3" borderId="12" xfId="0" applyFont="1" applyFill="1" applyBorder="1" applyAlignment="1" applyProtection="1">
      <alignment horizontal="left" vertical="center" wrapText="1"/>
      <protection/>
    </xf>
    <xf numFmtId="0" fontId="64" fillId="3" borderId="13" xfId="0" applyFont="1" applyFill="1" applyBorder="1" applyAlignment="1" applyProtection="1">
      <alignment horizontal="left" vertical="center" wrapText="1"/>
      <protection/>
    </xf>
    <xf numFmtId="0" fontId="37" fillId="0" borderId="16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center" vertical="center" wrapText="1"/>
      <protection/>
    </xf>
    <xf numFmtId="0" fontId="37" fillId="0" borderId="17" xfId="0" applyFont="1" applyFill="1" applyBorder="1" applyAlignment="1" applyProtection="1">
      <alignment horizontal="center" vertical="center" wrapText="1"/>
      <protection/>
    </xf>
    <xf numFmtId="0" fontId="6" fillId="0" borderId="16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horizontal="center" vertical="center"/>
      <protection/>
    </xf>
    <xf numFmtId="0" fontId="37" fillId="0" borderId="17" xfId="0" applyFont="1" applyFill="1" applyBorder="1" applyAlignment="1" applyProtection="1">
      <alignment horizontal="center" vertical="center"/>
      <protection/>
    </xf>
    <xf numFmtId="0" fontId="37" fillId="0" borderId="11" xfId="0" applyFont="1" applyFill="1" applyBorder="1" applyAlignment="1" applyProtection="1">
      <alignment horizontal="center" vertical="center"/>
      <protection/>
    </xf>
    <xf numFmtId="0" fontId="37" fillId="0" borderId="12" xfId="0" applyFont="1" applyFill="1" applyBorder="1" applyAlignment="1" applyProtection="1">
      <alignment horizontal="center" vertical="center"/>
      <protection/>
    </xf>
    <xf numFmtId="0" fontId="37" fillId="0" borderId="13" xfId="0" applyFont="1" applyFill="1" applyBorder="1" applyAlignment="1" applyProtection="1">
      <alignment horizontal="center" vertical="center"/>
      <protection/>
    </xf>
    <xf numFmtId="0" fontId="39" fillId="3" borderId="35" xfId="0" applyFont="1" applyFill="1" applyBorder="1" applyAlignment="1" applyProtection="1">
      <alignment horizontal="left" vertical="center"/>
      <protection/>
    </xf>
    <xf numFmtId="0" fontId="39" fillId="3" borderId="36" xfId="0" applyFont="1" applyFill="1" applyBorder="1" applyAlignment="1" applyProtection="1">
      <alignment horizontal="left" vertical="center"/>
      <protection/>
    </xf>
    <xf numFmtId="0" fontId="39" fillId="3" borderId="37" xfId="0" applyFont="1" applyFill="1" applyBorder="1" applyAlignment="1" applyProtection="1">
      <alignment horizontal="left" vertical="center"/>
      <protection/>
    </xf>
    <xf numFmtId="0" fontId="39" fillId="3" borderId="11" xfId="0" applyFont="1" applyFill="1" applyBorder="1" applyAlignment="1" applyProtection="1">
      <alignment horizontal="left" vertical="center"/>
      <protection/>
    </xf>
    <xf numFmtId="0" fontId="39" fillId="3" borderId="12" xfId="0" applyFont="1" applyFill="1" applyBorder="1" applyAlignment="1" applyProtection="1">
      <alignment horizontal="left" vertical="center"/>
      <protection/>
    </xf>
    <xf numFmtId="0" fontId="39" fillId="3" borderId="13" xfId="0" applyFont="1" applyFill="1" applyBorder="1" applyAlignment="1" applyProtection="1">
      <alignment horizontal="left" vertical="center"/>
      <protection/>
    </xf>
    <xf numFmtId="0" fontId="37" fillId="3" borderId="35" xfId="0" applyFont="1" applyFill="1" applyBorder="1" applyAlignment="1" applyProtection="1">
      <alignment horizontal="left" vertical="center" wrapText="1"/>
      <protection/>
    </xf>
    <xf numFmtId="0" fontId="37" fillId="3" borderId="36" xfId="0" applyFont="1" applyFill="1" applyBorder="1" applyAlignment="1" applyProtection="1">
      <alignment horizontal="left" vertical="center" wrapText="1"/>
      <protection/>
    </xf>
    <xf numFmtId="0" fontId="37" fillId="3" borderId="37" xfId="0" applyFont="1" applyFill="1" applyBorder="1" applyAlignment="1" applyProtection="1">
      <alignment horizontal="left" vertical="center" wrapText="1"/>
      <protection/>
    </xf>
    <xf numFmtId="0" fontId="37" fillId="3" borderId="11" xfId="0" applyFont="1" applyFill="1" applyBorder="1" applyAlignment="1" applyProtection="1">
      <alignment horizontal="left" vertical="center" wrapText="1"/>
      <protection/>
    </xf>
    <xf numFmtId="0" fontId="37" fillId="3" borderId="12" xfId="0" applyFont="1" applyFill="1" applyBorder="1" applyAlignment="1" applyProtection="1">
      <alignment horizontal="left" vertical="center" wrapText="1"/>
      <protection/>
    </xf>
    <xf numFmtId="0" fontId="37" fillId="3" borderId="13" xfId="0" applyFont="1" applyFill="1" applyBorder="1" applyAlignment="1" applyProtection="1">
      <alignment horizontal="left" vertical="center" wrapText="1"/>
      <protection/>
    </xf>
    <xf numFmtId="0" fontId="37" fillId="3" borderId="40" xfId="0" applyFont="1" applyFill="1" applyBorder="1" applyAlignment="1" applyProtection="1">
      <alignment horizontal="left" vertical="center" wrapText="1"/>
      <protection/>
    </xf>
    <xf numFmtId="0" fontId="37" fillId="3" borderId="32" xfId="0" applyFont="1" applyFill="1" applyBorder="1" applyAlignment="1" applyProtection="1">
      <alignment horizontal="left" vertical="center" wrapText="1"/>
      <protection/>
    </xf>
    <xf numFmtId="0" fontId="37" fillId="3" borderId="41" xfId="0" applyFont="1" applyFill="1" applyBorder="1" applyAlignment="1" applyProtection="1">
      <alignment horizontal="left" vertical="center" wrapText="1"/>
      <protection/>
    </xf>
    <xf numFmtId="0" fontId="39" fillId="3" borderId="35" xfId="0" applyFont="1" applyFill="1" applyBorder="1" applyAlignment="1" applyProtection="1">
      <alignment horizontal="left" vertical="center" wrapText="1"/>
      <protection/>
    </xf>
    <xf numFmtId="0" fontId="39" fillId="3" borderId="36" xfId="0" applyFont="1" applyFill="1" applyBorder="1" applyAlignment="1" applyProtection="1">
      <alignment horizontal="left" vertical="center" wrapText="1"/>
      <protection/>
    </xf>
    <xf numFmtId="0" fontId="39" fillId="3" borderId="37" xfId="0" applyFont="1" applyFill="1" applyBorder="1" applyAlignment="1" applyProtection="1">
      <alignment horizontal="left" vertical="center" wrapText="1"/>
      <protection/>
    </xf>
    <xf numFmtId="0" fontId="39" fillId="3" borderId="16" xfId="0" applyFont="1" applyFill="1" applyBorder="1" applyAlignment="1" applyProtection="1">
      <alignment horizontal="left" vertical="center" wrapText="1"/>
      <protection/>
    </xf>
    <xf numFmtId="0" fontId="39" fillId="3" borderId="0" xfId="0" applyFont="1" applyFill="1" applyBorder="1" applyAlignment="1" applyProtection="1">
      <alignment horizontal="left" vertical="center" wrapText="1"/>
      <protection/>
    </xf>
    <xf numFmtId="0" fontId="39" fillId="3" borderId="17" xfId="0" applyFont="1" applyFill="1" applyBorder="1" applyAlignment="1" applyProtection="1">
      <alignment horizontal="left" vertical="center" wrapText="1"/>
      <protection/>
    </xf>
    <xf numFmtId="0" fontId="40" fillId="3" borderId="11" xfId="0" applyFont="1" applyFill="1" applyBorder="1" applyAlignment="1" applyProtection="1">
      <alignment horizontal="center" vertical="center" wrapText="1"/>
      <protection/>
    </xf>
    <xf numFmtId="0" fontId="40" fillId="3" borderId="12" xfId="0" applyFont="1" applyFill="1" applyBorder="1" applyAlignment="1" applyProtection="1">
      <alignment horizontal="center" vertical="center" wrapText="1"/>
      <protection/>
    </xf>
    <xf numFmtId="0" fontId="40" fillId="3" borderId="13" xfId="0" applyFont="1" applyFill="1" applyBorder="1" applyAlignment="1" applyProtection="1">
      <alignment horizontal="center" vertical="center" wrapText="1"/>
      <protection/>
    </xf>
    <xf numFmtId="1" fontId="28" fillId="0" borderId="10" xfId="0" applyNumberFormat="1" applyFont="1" applyBorder="1" applyAlignment="1" applyProtection="1">
      <alignment/>
      <protection locked="0"/>
    </xf>
    <xf numFmtId="1" fontId="28" fillId="0" borderId="33" xfId="0" applyNumberFormat="1" applyFont="1" applyBorder="1" applyAlignment="1" applyProtection="1">
      <alignment/>
      <protection locked="0"/>
    </xf>
    <xf numFmtId="1" fontId="63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92"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/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/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/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/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/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/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/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/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/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/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/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/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/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/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/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/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34"/>
  <sheetViews>
    <sheetView zoomScalePageLayoutView="0" workbookViewId="0" topLeftCell="A1">
      <selection activeCell="I29" sqref="I29"/>
    </sheetView>
  </sheetViews>
  <sheetFormatPr defaultColWidth="9.140625" defaultRowHeight="15"/>
  <cols>
    <col min="1" max="1" width="15.421875" style="1" customWidth="1"/>
    <col min="2" max="2" width="49.57421875" style="1" customWidth="1"/>
    <col min="3" max="8" width="13.7109375" style="1" customWidth="1"/>
    <col min="9" max="9" width="15.7109375" style="1" customWidth="1"/>
    <col min="10" max="10" width="9.28125" style="1" customWidth="1"/>
    <col min="11" max="16384" width="9.140625" style="1" customWidth="1"/>
  </cols>
  <sheetData>
    <row r="1" ht="15.75" thickBot="1"/>
    <row r="2" spans="2:13" ht="22.5" customHeight="1">
      <c r="B2" s="340" t="s">
        <v>28</v>
      </c>
      <c r="C2" s="341"/>
      <c r="D2" s="341"/>
      <c r="E2" s="341"/>
      <c r="F2" s="341"/>
      <c r="G2" s="341"/>
      <c r="H2" s="341"/>
      <c r="I2" s="342"/>
      <c r="J2" s="10"/>
      <c r="K2" s="10"/>
      <c r="L2" s="10"/>
      <c r="M2" s="10"/>
    </row>
    <row r="3" spans="2:13" ht="21" customHeight="1" thickBot="1">
      <c r="B3" s="337" t="s">
        <v>27</v>
      </c>
      <c r="C3" s="338"/>
      <c r="D3" s="338"/>
      <c r="E3" s="338"/>
      <c r="F3" s="338"/>
      <c r="G3" s="338"/>
      <c r="H3" s="338"/>
      <c r="I3" s="339"/>
      <c r="J3" s="11"/>
      <c r="K3" s="11"/>
      <c r="L3" s="11"/>
      <c r="M3" s="2"/>
    </row>
    <row r="4" spans="2:13" ht="21" customHeight="1" thickBot="1">
      <c r="B4" s="13"/>
      <c r="C4" s="14"/>
      <c r="D4" s="14"/>
      <c r="E4" s="14"/>
      <c r="F4" s="14"/>
      <c r="G4" s="14"/>
      <c r="H4" s="14"/>
      <c r="I4" s="15"/>
      <c r="J4" s="11"/>
      <c r="K4" s="11"/>
      <c r="L4" s="11"/>
      <c r="M4" s="2"/>
    </row>
    <row r="5" spans="2:11" ht="21" thickBot="1">
      <c r="B5" s="334" t="s">
        <v>26</v>
      </c>
      <c r="C5" s="335"/>
      <c r="D5" s="335"/>
      <c r="E5" s="335"/>
      <c r="F5" s="335"/>
      <c r="G5" s="335"/>
      <c r="H5" s="335"/>
      <c r="I5" s="336"/>
      <c r="J5" s="12"/>
      <c r="K5" s="12"/>
    </row>
    <row r="6" spans="2:12" ht="21" thickBot="1">
      <c r="B6" s="19"/>
      <c r="C6" s="2"/>
      <c r="D6" s="2"/>
      <c r="E6" s="2"/>
      <c r="F6" s="2"/>
      <c r="G6" s="2"/>
      <c r="H6" s="343"/>
      <c r="I6" s="344"/>
      <c r="L6" s="4"/>
    </row>
    <row r="7" spans="2:12" ht="16.5" thickBot="1">
      <c r="B7" s="163" t="s">
        <v>13</v>
      </c>
      <c r="C7" s="159"/>
      <c r="D7" s="160"/>
      <c r="E7" s="160"/>
      <c r="F7" s="160"/>
      <c r="G7" s="160"/>
      <c r="H7" s="160"/>
      <c r="I7" s="161"/>
      <c r="J7" s="4"/>
      <c r="K7" s="4"/>
      <c r="L7" s="4"/>
    </row>
    <row r="8" spans="2:12" ht="15.75">
      <c r="B8" s="162" t="s">
        <v>10</v>
      </c>
      <c r="C8" s="157">
        <v>1</v>
      </c>
      <c r="D8" s="157">
        <v>2</v>
      </c>
      <c r="E8" s="157">
        <v>3</v>
      </c>
      <c r="F8" s="157">
        <v>4</v>
      </c>
      <c r="G8" s="157">
        <v>5</v>
      </c>
      <c r="H8" s="157">
        <v>6</v>
      </c>
      <c r="I8" s="158" t="s">
        <v>7</v>
      </c>
      <c r="J8" s="4"/>
      <c r="K8" s="4"/>
      <c r="L8" s="4"/>
    </row>
    <row r="9" spans="2:12" ht="15.75">
      <c r="B9" s="18" t="s">
        <v>11</v>
      </c>
      <c r="C9" s="9">
        <v>1166</v>
      </c>
      <c r="D9" s="9">
        <v>1093</v>
      </c>
      <c r="E9" s="9">
        <v>1029</v>
      </c>
      <c r="F9" s="9">
        <v>1007</v>
      </c>
      <c r="G9" s="9">
        <v>1059</v>
      </c>
      <c r="H9" s="9">
        <v>1173</v>
      </c>
      <c r="I9" s="21">
        <f>SUM(C9:H9)</f>
        <v>6527</v>
      </c>
      <c r="J9" s="4"/>
      <c r="K9" s="4"/>
      <c r="L9" s="4"/>
    </row>
    <row r="10" spans="2:12" ht="15.75">
      <c r="B10" s="18" t="s">
        <v>22</v>
      </c>
      <c r="C10" s="9">
        <v>9</v>
      </c>
      <c r="D10" s="9">
        <v>7</v>
      </c>
      <c r="E10" s="9">
        <v>8</v>
      </c>
      <c r="F10" s="9">
        <v>12</v>
      </c>
      <c r="G10" s="9">
        <v>9</v>
      </c>
      <c r="H10" s="9">
        <v>10</v>
      </c>
      <c r="I10" s="21">
        <f>SUM(C10:H10)</f>
        <v>55</v>
      </c>
      <c r="J10" s="4"/>
      <c r="K10" s="4"/>
      <c r="L10" s="4"/>
    </row>
    <row r="11" spans="2:12" ht="15.75">
      <c r="B11" s="18" t="s">
        <v>12</v>
      </c>
      <c r="C11" s="9">
        <v>133</v>
      </c>
      <c r="D11" s="9">
        <v>137</v>
      </c>
      <c r="E11" s="9">
        <v>66</v>
      </c>
      <c r="F11" s="9">
        <v>154</v>
      </c>
      <c r="G11" s="9">
        <v>97</v>
      </c>
      <c r="H11" s="9">
        <v>75</v>
      </c>
      <c r="I11" s="21">
        <f>SUM(C11:H11)</f>
        <v>662</v>
      </c>
      <c r="J11" s="4"/>
      <c r="K11" s="4"/>
      <c r="L11" s="4"/>
    </row>
    <row r="12" spans="2:12" ht="15.75">
      <c r="B12" s="18" t="s">
        <v>14</v>
      </c>
      <c r="C12" s="5">
        <f aca="true" t="shared" si="0" ref="C12:H12">SUM(C9:C11)</f>
        <v>1308</v>
      </c>
      <c r="D12" s="5">
        <f t="shared" si="0"/>
        <v>1237</v>
      </c>
      <c r="E12" s="5">
        <f t="shared" si="0"/>
        <v>1103</v>
      </c>
      <c r="F12" s="5">
        <f>SUM(F9:F11)</f>
        <v>1173</v>
      </c>
      <c r="G12" s="5">
        <f>SUM(G9:G11)</f>
        <v>1165</v>
      </c>
      <c r="H12" s="5">
        <f t="shared" si="0"/>
        <v>1258</v>
      </c>
      <c r="I12" s="21">
        <f>SUM(C12:H12)</f>
        <v>7244</v>
      </c>
      <c r="J12" s="4"/>
      <c r="K12" s="4"/>
      <c r="L12" s="4"/>
    </row>
    <row r="13" spans="2:12" ht="15.75">
      <c r="B13" s="17" t="s">
        <v>8</v>
      </c>
      <c r="C13" s="5">
        <v>554</v>
      </c>
      <c r="D13" s="5">
        <v>511</v>
      </c>
      <c r="E13" s="5">
        <v>448</v>
      </c>
      <c r="F13" s="5">
        <v>476</v>
      </c>
      <c r="G13" s="5">
        <v>449</v>
      </c>
      <c r="H13" s="5">
        <v>408</v>
      </c>
      <c r="I13" s="21">
        <f>SUM(C13:H13)</f>
        <v>2846</v>
      </c>
      <c r="J13" s="4"/>
      <c r="K13" s="4"/>
      <c r="L13" s="4"/>
    </row>
    <row r="14" spans="2:12" ht="15.75">
      <c r="B14" s="18" t="s">
        <v>9</v>
      </c>
      <c r="C14" s="6">
        <f aca="true" t="shared" si="1" ref="C14:I14">SUM(C13)/C12</f>
        <v>0.4235474006116208</v>
      </c>
      <c r="D14" s="6">
        <f t="shared" si="1"/>
        <v>0.4130962004850445</v>
      </c>
      <c r="E14" s="6">
        <f t="shared" si="1"/>
        <v>0.40616500453309157</v>
      </c>
      <c r="F14" s="6">
        <f t="shared" si="1"/>
        <v>0.4057971014492754</v>
      </c>
      <c r="G14" s="6">
        <f t="shared" si="1"/>
        <v>0.38540772532188844</v>
      </c>
      <c r="H14" s="6">
        <f t="shared" si="1"/>
        <v>0.32432432432432434</v>
      </c>
      <c r="I14" s="23">
        <f t="shared" si="1"/>
        <v>0.3928768636112645</v>
      </c>
      <c r="J14" s="4"/>
      <c r="K14" s="4"/>
      <c r="L14" s="4"/>
    </row>
    <row r="15" spans="2:12" ht="16.5" thickBot="1">
      <c r="B15" s="24"/>
      <c r="C15" s="7"/>
      <c r="D15" s="7"/>
      <c r="E15" s="7"/>
      <c r="F15" s="7"/>
      <c r="G15" s="7"/>
      <c r="H15" s="7"/>
      <c r="I15" s="25"/>
      <c r="J15" s="4"/>
      <c r="K15" s="4"/>
      <c r="L15" s="4"/>
    </row>
    <row r="16" spans="2:12" ht="16.5" thickBot="1">
      <c r="B16" s="164" t="s">
        <v>16</v>
      </c>
      <c r="C16" s="165"/>
      <c r="D16" s="165"/>
      <c r="E16" s="165"/>
      <c r="F16" s="165"/>
      <c r="G16" s="165"/>
      <c r="H16" s="165"/>
      <c r="I16" s="166"/>
      <c r="J16" s="4"/>
      <c r="K16" s="4"/>
      <c r="L16" s="4"/>
    </row>
    <row r="17" spans="2:12" ht="15.75">
      <c r="B17" s="162" t="s">
        <v>10</v>
      </c>
      <c r="C17" s="157">
        <v>1</v>
      </c>
      <c r="D17" s="157">
        <v>2</v>
      </c>
      <c r="E17" s="157">
        <v>3</v>
      </c>
      <c r="F17" s="157">
        <v>4</v>
      </c>
      <c r="G17" s="157">
        <v>5</v>
      </c>
      <c r="H17" s="157">
        <v>6</v>
      </c>
      <c r="I17" s="158" t="s">
        <v>7</v>
      </c>
      <c r="J17" s="4"/>
      <c r="K17" s="4"/>
      <c r="L17" s="4"/>
    </row>
    <row r="18" spans="2:12" ht="15.75">
      <c r="B18" s="18" t="s">
        <v>17</v>
      </c>
      <c r="C18" s="9">
        <v>1185</v>
      </c>
      <c r="D18" s="9">
        <v>1146</v>
      </c>
      <c r="E18" s="9">
        <v>1186</v>
      </c>
      <c r="F18" s="9">
        <v>838</v>
      </c>
      <c r="G18" s="9">
        <v>1150</v>
      </c>
      <c r="H18" s="9">
        <v>851</v>
      </c>
      <c r="I18" s="22">
        <f>SUM(C18:H18)</f>
        <v>6356</v>
      </c>
      <c r="J18" s="4"/>
      <c r="K18" s="4"/>
      <c r="L18" s="4"/>
    </row>
    <row r="19" spans="2:12" ht="15.75">
      <c r="B19" s="18" t="s">
        <v>23</v>
      </c>
      <c r="C19" s="9">
        <v>14</v>
      </c>
      <c r="D19" s="9">
        <v>16</v>
      </c>
      <c r="E19" s="9">
        <v>12</v>
      </c>
      <c r="F19" s="9">
        <v>13</v>
      </c>
      <c r="G19" s="9">
        <v>9</v>
      </c>
      <c r="H19" s="9">
        <v>9</v>
      </c>
      <c r="I19" s="21">
        <f>SUM(C19:H19)</f>
        <v>73</v>
      </c>
      <c r="J19" s="4"/>
      <c r="K19" s="4"/>
      <c r="L19" s="4"/>
    </row>
    <row r="20" spans="2:12" ht="15.75">
      <c r="B20" s="18" t="s">
        <v>18</v>
      </c>
      <c r="C20" s="9">
        <v>136</v>
      </c>
      <c r="D20" s="9">
        <v>131</v>
      </c>
      <c r="E20" s="9">
        <v>88</v>
      </c>
      <c r="F20" s="9">
        <v>126</v>
      </c>
      <c r="G20" s="9">
        <v>134</v>
      </c>
      <c r="H20" s="9">
        <v>82</v>
      </c>
      <c r="I20" s="21">
        <f>SUM(C20:H20)</f>
        <v>697</v>
      </c>
      <c r="J20" s="4"/>
      <c r="K20" s="4"/>
      <c r="L20" s="4"/>
    </row>
    <row r="21" spans="2:12" ht="15.75">
      <c r="B21" s="18" t="s">
        <v>19</v>
      </c>
      <c r="C21" s="5">
        <v>1335</v>
      </c>
      <c r="D21" s="5">
        <f>SUM(D18:D20)</f>
        <v>1293</v>
      </c>
      <c r="E21" s="5">
        <v>1286</v>
      </c>
      <c r="F21" s="5">
        <v>867</v>
      </c>
      <c r="G21" s="5">
        <v>1183</v>
      </c>
      <c r="H21" s="5">
        <v>863</v>
      </c>
      <c r="I21" s="21">
        <f>SUM(C21:H21)</f>
        <v>6827</v>
      </c>
      <c r="J21" s="4"/>
      <c r="K21" s="4"/>
      <c r="L21" s="4"/>
    </row>
    <row r="22" spans="2:12" ht="15.75">
      <c r="B22" s="17" t="s">
        <v>20</v>
      </c>
      <c r="C22" s="5">
        <v>585</v>
      </c>
      <c r="D22" s="5">
        <v>602</v>
      </c>
      <c r="E22" s="5">
        <v>562</v>
      </c>
      <c r="F22" s="5">
        <v>455</v>
      </c>
      <c r="G22" s="5">
        <v>504</v>
      </c>
      <c r="H22" s="5">
        <v>376</v>
      </c>
      <c r="I22" s="21">
        <f>SUM(C22:H22)</f>
        <v>3084</v>
      </c>
      <c r="J22" s="4"/>
      <c r="K22" s="4"/>
      <c r="L22" s="4"/>
    </row>
    <row r="23" spans="2:12" ht="15.75">
      <c r="B23" s="18" t="s">
        <v>21</v>
      </c>
      <c r="C23" s="6">
        <f aca="true" t="shared" si="2" ref="C23:I23">SUM(C22)/C21</f>
        <v>0.43820224719101125</v>
      </c>
      <c r="D23" s="6">
        <f t="shared" si="2"/>
        <v>0.46558391337973704</v>
      </c>
      <c r="E23" s="6">
        <f t="shared" si="2"/>
        <v>0.4370139968895801</v>
      </c>
      <c r="F23" s="6">
        <f t="shared" si="2"/>
        <v>0.52479815455594</v>
      </c>
      <c r="G23" s="6">
        <f t="shared" si="2"/>
        <v>0.4260355029585799</v>
      </c>
      <c r="H23" s="6">
        <f t="shared" si="2"/>
        <v>0.43568945538818077</v>
      </c>
      <c r="I23" s="23">
        <f t="shared" si="2"/>
        <v>0.4517357550900835</v>
      </c>
      <c r="J23" s="4"/>
      <c r="K23" s="4"/>
      <c r="L23" s="4"/>
    </row>
    <row r="24" spans="2:12" ht="15.75">
      <c r="B24" s="24"/>
      <c r="C24" s="27"/>
      <c r="D24" s="27"/>
      <c r="E24" s="27"/>
      <c r="F24" s="27"/>
      <c r="G24" s="27"/>
      <c r="H24" s="27"/>
      <c r="I24" s="28"/>
      <c r="J24" s="4"/>
      <c r="K24" s="4"/>
      <c r="L24" s="4"/>
    </row>
    <row r="25" spans="2:12" ht="15.75">
      <c r="B25" s="19"/>
      <c r="C25" s="29"/>
      <c r="D25" s="29"/>
      <c r="E25" s="29"/>
      <c r="F25" s="29"/>
      <c r="G25" s="29"/>
      <c r="H25" s="29"/>
      <c r="I25" s="30"/>
      <c r="J25" s="4"/>
      <c r="K25" s="4"/>
      <c r="L25" s="4"/>
    </row>
    <row r="26" spans="2:12" ht="15.75">
      <c r="B26" s="26" t="s">
        <v>15</v>
      </c>
      <c r="C26" s="2"/>
      <c r="D26" s="2"/>
      <c r="E26" s="2"/>
      <c r="F26" s="2"/>
      <c r="G26" s="2"/>
      <c r="H26" s="2"/>
      <c r="I26" s="20"/>
      <c r="J26" s="4"/>
      <c r="K26" s="4"/>
      <c r="L26" s="4"/>
    </row>
    <row r="27" spans="2:12" ht="15.75">
      <c r="B27" s="18" t="s">
        <v>10</v>
      </c>
      <c r="C27" s="3">
        <v>1</v>
      </c>
      <c r="D27" s="3">
        <v>2</v>
      </c>
      <c r="E27" s="3">
        <v>3</v>
      </c>
      <c r="F27" s="3">
        <v>4</v>
      </c>
      <c r="G27" s="3">
        <v>5</v>
      </c>
      <c r="H27" s="3">
        <v>6</v>
      </c>
      <c r="I27" s="16" t="s">
        <v>7</v>
      </c>
      <c r="J27" s="4"/>
      <c r="K27" s="4"/>
      <c r="L27" s="4"/>
    </row>
    <row r="28" spans="2:12" ht="15.75">
      <c r="B28" s="18" t="s">
        <v>24</v>
      </c>
      <c r="C28" s="32">
        <v>222</v>
      </c>
      <c r="D28" s="32">
        <v>217</v>
      </c>
      <c r="E28" s="32">
        <v>180</v>
      </c>
      <c r="F28" s="32">
        <v>175</v>
      </c>
      <c r="G28" s="32">
        <v>169</v>
      </c>
      <c r="H28" s="32">
        <v>141</v>
      </c>
      <c r="I28" s="33">
        <f>SUM(C28:H28)</f>
        <v>1104</v>
      </c>
      <c r="J28" s="4"/>
      <c r="K28" s="4"/>
      <c r="L28" s="4"/>
    </row>
    <row r="29" spans="2:12" ht="15.75">
      <c r="B29" s="31"/>
      <c r="C29" s="34"/>
      <c r="D29" s="34"/>
      <c r="E29" s="34"/>
      <c r="F29" s="34"/>
      <c r="G29" s="34"/>
      <c r="H29" s="34"/>
      <c r="I29" s="232"/>
      <c r="J29" s="4"/>
      <c r="K29" s="4"/>
      <c r="L29" s="4"/>
    </row>
    <row r="30" spans="2:12" ht="15.75">
      <c r="B30" s="18" t="s">
        <v>25</v>
      </c>
      <c r="C30" s="32">
        <v>105</v>
      </c>
      <c r="D30" s="32">
        <v>96</v>
      </c>
      <c r="E30" s="32">
        <v>68</v>
      </c>
      <c r="F30" s="32">
        <v>56</v>
      </c>
      <c r="G30" s="32">
        <v>79</v>
      </c>
      <c r="H30" s="32">
        <v>56</v>
      </c>
      <c r="I30" s="33">
        <f>SUM(C30:H30)</f>
        <v>460</v>
      </c>
      <c r="J30" s="4"/>
      <c r="K30" s="4"/>
      <c r="L30" s="4"/>
    </row>
    <row r="31" spans="2:12" ht="16.5" thickBot="1">
      <c r="B31" s="8"/>
      <c r="C31" s="8"/>
      <c r="D31" s="8"/>
      <c r="E31" s="8"/>
      <c r="F31" s="8"/>
      <c r="G31" s="8"/>
      <c r="H31" s="8"/>
      <c r="I31" s="8"/>
      <c r="J31" s="4"/>
      <c r="K31" s="4"/>
      <c r="L31" s="4"/>
    </row>
    <row r="32" spans="6:12" ht="24" thickBot="1">
      <c r="F32" s="229"/>
      <c r="G32" s="230" t="s">
        <v>133</v>
      </c>
      <c r="H32" s="231"/>
      <c r="I32" s="227">
        <f>SUM(I28:I30)</f>
        <v>1564</v>
      </c>
      <c r="J32" s="4"/>
      <c r="K32" s="4"/>
      <c r="L32" s="4"/>
    </row>
    <row r="33" spans="10:12" ht="15.75">
      <c r="J33" s="4"/>
      <c r="K33" s="4"/>
      <c r="L33" s="4"/>
    </row>
    <row r="34" spans="10:12" ht="15.75">
      <c r="J34" s="4"/>
      <c r="K34" s="4"/>
      <c r="L34" s="4"/>
    </row>
  </sheetData>
  <sheetProtection/>
  <mergeCells count="4">
    <mergeCell ref="B5:I5"/>
    <mergeCell ref="B3:I3"/>
    <mergeCell ref="B2:I2"/>
    <mergeCell ref="H6:I6"/>
  </mergeCells>
  <printOptions/>
  <pageMargins left="0.7" right="0.7" top="0.75" bottom="0.75" header="0.3" footer="0.3"/>
  <pageSetup horizontalDpi="600" verticalDpi="600" orientation="landscape" paperSize="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H70"/>
  <sheetViews>
    <sheetView zoomScalePageLayoutView="0" workbookViewId="0" topLeftCell="A22">
      <selection activeCell="G50" sqref="G50"/>
    </sheetView>
  </sheetViews>
  <sheetFormatPr defaultColWidth="9.140625" defaultRowHeight="15"/>
  <cols>
    <col min="1" max="1" width="2.7109375" style="0" customWidth="1"/>
    <col min="2" max="2" width="28.57421875" style="0" customWidth="1"/>
    <col min="5" max="5" width="2.7109375" style="0" customWidth="1"/>
    <col min="6" max="6" width="28.8515625" style="0" customWidth="1"/>
    <col min="7" max="7" width="8.28125" style="0" customWidth="1"/>
    <col min="8" max="8" width="10.8515625" style="0" customWidth="1"/>
  </cols>
  <sheetData>
    <row r="1" spans="2:8" ht="27" thickBot="1">
      <c r="B1" s="436" t="s">
        <v>29</v>
      </c>
      <c r="C1" s="437"/>
      <c r="D1" s="437"/>
      <c r="E1" s="437"/>
      <c r="F1" s="437"/>
      <c r="G1" s="437"/>
      <c r="H1" s="438"/>
    </row>
    <row r="2" spans="2:8" ht="19.5" thickBot="1">
      <c r="B2" s="35"/>
      <c r="C2" s="169"/>
      <c r="D2" s="170"/>
      <c r="E2" s="37"/>
      <c r="F2" s="36"/>
      <c r="G2" s="38"/>
      <c r="H2" s="39"/>
    </row>
    <row r="3" spans="2:8" ht="28.5" customHeight="1">
      <c r="B3" s="447" t="s">
        <v>1</v>
      </c>
      <c r="C3" s="448"/>
      <c r="D3" s="449"/>
      <c r="E3" s="171"/>
      <c r="F3" s="450" t="s">
        <v>77</v>
      </c>
      <c r="G3" s="451"/>
      <c r="H3" s="452"/>
    </row>
    <row r="4" spans="2:8" ht="22.5" customHeight="1" thickBot="1">
      <c r="B4" s="456" t="s">
        <v>91</v>
      </c>
      <c r="C4" s="457"/>
      <c r="D4" s="458"/>
      <c r="E4" s="171"/>
      <c r="F4" s="453"/>
      <c r="G4" s="454"/>
      <c r="H4" s="455"/>
    </row>
    <row r="5" spans="2:8" ht="21.75" customHeight="1">
      <c r="B5" s="360" t="s">
        <v>132</v>
      </c>
      <c r="C5" s="358"/>
      <c r="D5" s="359"/>
      <c r="E5" s="171"/>
      <c r="F5" s="172" t="s">
        <v>123</v>
      </c>
      <c r="G5" s="173">
        <v>458</v>
      </c>
      <c r="H5" s="110">
        <f>G5/G8</f>
        <v>0.760797342192691</v>
      </c>
    </row>
    <row r="6" spans="2:8" ht="18" customHeight="1" thickBot="1">
      <c r="B6" s="361"/>
      <c r="C6" s="362"/>
      <c r="D6" s="363"/>
      <c r="E6" s="171"/>
      <c r="F6" s="106" t="s">
        <v>41</v>
      </c>
      <c r="G6" s="174">
        <v>6</v>
      </c>
      <c r="H6" s="110">
        <f>G6/G8</f>
        <v>0.009966777408637873</v>
      </c>
    </row>
    <row r="7" spans="2:8" ht="15.75" thickBot="1">
      <c r="B7" s="48"/>
      <c r="C7" s="175"/>
      <c r="D7" s="176"/>
      <c r="E7" s="49"/>
      <c r="F7" s="106" t="s">
        <v>6</v>
      </c>
      <c r="G7" s="174">
        <v>138</v>
      </c>
      <c r="H7" s="110">
        <f>G7/G8</f>
        <v>0.2292358803986711</v>
      </c>
    </row>
    <row r="8" spans="2:8" ht="15.75" thickBot="1">
      <c r="B8" s="439" t="s">
        <v>35</v>
      </c>
      <c r="C8" s="440"/>
      <c r="D8" s="441"/>
      <c r="E8" s="49"/>
      <c r="F8" s="113" t="s">
        <v>42</v>
      </c>
      <c r="G8" s="177">
        <f>SUM(G5:G7)</f>
        <v>602</v>
      </c>
      <c r="H8" s="178">
        <f>G8/G8</f>
        <v>1</v>
      </c>
    </row>
    <row r="9" spans="2:8" ht="15.75" thickBot="1">
      <c r="B9" s="442"/>
      <c r="C9" s="443"/>
      <c r="D9" s="444"/>
      <c r="E9" s="53"/>
      <c r="F9" s="49"/>
      <c r="G9" s="179"/>
      <c r="H9" s="180"/>
    </row>
    <row r="10" spans="2:8" ht="19.5">
      <c r="B10" s="54" t="s">
        <v>94</v>
      </c>
      <c r="C10" s="181">
        <v>550</v>
      </c>
      <c r="D10" s="87">
        <f>C10/C16</f>
        <v>0.9136212624584718</v>
      </c>
      <c r="E10" s="57"/>
      <c r="F10" s="182" t="s">
        <v>30</v>
      </c>
      <c r="G10" s="183"/>
      <c r="H10" s="184"/>
    </row>
    <row r="11" spans="2:8" ht="20.25" thickBot="1">
      <c r="B11" s="45" t="s">
        <v>95</v>
      </c>
      <c r="C11" s="185">
        <v>50</v>
      </c>
      <c r="D11" s="84">
        <f>C11/C16</f>
        <v>0.08305647840531562</v>
      </c>
      <c r="E11" s="57"/>
      <c r="F11" s="186"/>
      <c r="G11" s="187"/>
      <c r="H11" s="188"/>
    </row>
    <row r="12" spans="2:8" ht="15">
      <c r="B12" s="45" t="s">
        <v>93</v>
      </c>
      <c r="C12" s="185">
        <v>0</v>
      </c>
      <c r="D12" s="84">
        <f>C12/C16</f>
        <v>0</v>
      </c>
      <c r="E12" s="57"/>
      <c r="F12" s="189" t="s">
        <v>96</v>
      </c>
      <c r="G12" s="190">
        <v>166</v>
      </c>
      <c r="H12" s="191">
        <f>G12/G16</f>
        <v>0.2757475083056478</v>
      </c>
    </row>
    <row r="13" spans="2:8" ht="15">
      <c r="B13" s="45" t="s">
        <v>39</v>
      </c>
      <c r="C13" s="185">
        <v>0</v>
      </c>
      <c r="D13" s="84">
        <f>C13/C16</f>
        <v>0</v>
      </c>
      <c r="E13" s="57"/>
      <c r="F13" s="45" t="s">
        <v>97</v>
      </c>
      <c r="G13" s="192">
        <v>346</v>
      </c>
      <c r="H13" s="72">
        <f>G13/G16</f>
        <v>0.574750830564784</v>
      </c>
    </row>
    <row r="14" spans="2:8" ht="15">
      <c r="B14" s="45" t="s">
        <v>98</v>
      </c>
      <c r="C14" s="185">
        <v>0</v>
      </c>
      <c r="D14" s="84">
        <f>C14/C16</f>
        <v>0</v>
      </c>
      <c r="E14" s="57"/>
      <c r="F14" s="193" t="s">
        <v>98</v>
      </c>
      <c r="G14" s="192">
        <v>38</v>
      </c>
      <c r="H14" s="72">
        <f>G14/G16</f>
        <v>0.06312292358803986</v>
      </c>
    </row>
    <row r="15" spans="2:8" ht="15">
      <c r="B15" s="45" t="s">
        <v>6</v>
      </c>
      <c r="C15" s="185">
        <v>2</v>
      </c>
      <c r="D15" s="84">
        <f>C15/C16</f>
        <v>0.0033222591362126247</v>
      </c>
      <c r="E15" s="57"/>
      <c r="F15" s="73" t="s">
        <v>6</v>
      </c>
      <c r="G15" s="192">
        <v>52</v>
      </c>
      <c r="H15" s="72">
        <f>G15/G16</f>
        <v>0.08637873754152824</v>
      </c>
    </row>
    <row r="16" spans="2:8" ht="15.75" thickBot="1">
      <c r="B16" s="65" t="s">
        <v>42</v>
      </c>
      <c r="C16" s="194">
        <f>SUM(C10:C15)</f>
        <v>602</v>
      </c>
      <c r="D16" s="90">
        <f>C16/C16</f>
        <v>1</v>
      </c>
      <c r="E16" s="57"/>
      <c r="F16" s="74" t="s">
        <v>42</v>
      </c>
      <c r="G16" s="195">
        <f>SUM(G12:G15)</f>
        <v>602</v>
      </c>
      <c r="H16" s="76">
        <f>G16/G16</f>
        <v>1</v>
      </c>
    </row>
    <row r="17" spans="2:8" ht="15.75" thickBot="1">
      <c r="B17" s="445"/>
      <c r="C17" s="446"/>
      <c r="D17" s="446"/>
      <c r="E17" s="57"/>
      <c r="F17" s="196"/>
      <c r="G17" s="197"/>
      <c r="H17" s="198"/>
    </row>
    <row r="18" spans="2:8" ht="15.75" thickBot="1">
      <c r="B18" s="48"/>
      <c r="C18" s="175"/>
      <c r="D18" s="176"/>
      <c r="E18" s="57"/>
      <c r="F18" s="410" t="s">
        <v>99</v>
      </c>
      <c r="G18" s="411"/>
      <c r="H18" s="412"/>
    </row>
    <row r="19" spans="2:8" ht="20.25" thickBot="1">
      <c r="B19" s="199" t="s">
        <v>44</v>
      </c>
      <c r="C19" s="200"/>
      <c r="D19" s="201"/>
      <c r="E19" s="57"/>
      <c r="F19" s="413"/>
      <c r="G19" s="414"/>
      <c r="H19" s="415"/>
    </row>
    <row r="20" spans="2:8" ht="19.5">
      <c r="B20" s="202"/>
      <c r="C20" s="203"/>
      <c r="D20" s="204"/>
      <c r="E20" s="57"/>
      <c r="F20" s="172" t="s">
        <v>37</v>
      </c>
      <c r="G20" s="78">
        <v>0</v>
      </c>
      <c r="H20" s="79">
        <f>G20/G23</f>
        <v>0</v>
      </c>
    </row>
    <row r="21" spans="2:8" ht="15">
      <c r="B21" s="45" t="s">
        <v>101</v>
      </c>
      <c r="C21" s="185">
        <v>193</v>
      </c>
      <c r="D21" s="84">
        <f>C21/C29</f>
        <v>0.32059800664451826</v>
      </c>
      <c r="E21" s="57"/>
      <c r="F21" s="45" t="s">
        <v>41</v>
      </c>
      <c r="G21" s="205">
        <v>15</v>
      </c>
      <c r="H21" s="110">
        <f>G21/G23</f>
        <v>0.024916943521594685</v>
      </c>
    </row>
    <row r="22" spans="2:8" ht="15">
      <c r="B22" s="50" t="s">
        <v>102</v>
      </c>
      <c r="C22" s="185">
        <v>22</v>
      </c>
      <c r="D22" s="84">
        <f>C22/C29</f>
        <v>0.036544850498338874</v>
      </c>
      <c r="E22" s="57"/>
      <c r="F22" s="98" t="s">
        <v>6</v>
      </c>
      <c r="G22" s="83">
        <v>587</v>
      </c>
      <c r="H22" s="84">
        <f>G22/G23</f>
        <v>0.9750830564784053</v>
      </c>
    </row>
    <row r="23" spans="2:8" ht="15.75" thickBot="1">
      <c r="B23" s="50" t="s">
        <v>103</v>
      </c>
      <c r="C23" s="206">
        <v>339</v>
      </c>
      <c r="D23" s="84">
        <f>C23/C29</f>
        <v>0.5631229235880398</v>
      </c>
      <c r="E23" s="57"/>
      <c r="F23" s="88" t="s">
        <v>42</v>
      </c>
      <c r="G23" s="89">
        <f>SUM(G20:G22)</f>
        <v>602</v>
      </c>
      <c r="H23" s="90">
        <f>G23/G23</f>
        <v>1</v>
      </c>
    </row>
    <row r="24" spans="2:8" ht="15.75" thickBot="1">
      <c r="B24" s="50" t="s">
        <v>100</v>
      </c>
      <c r="C24" s="206">
        <v>8</v>
      </c>
      <c r="D24" s="207">
        <f>C24/C29</f>
        <v>0.013289036544850499</v>
      </c>
      <c r="E24" s="57"/>
      <c r="F24" s="196"/>
      <c r="G24" s="197"/>
      <c r="H24" s="198"/>
    </row>
    <row r="25" spans="2:8" ht="15">
      <c r="B25" s="50" t="s">
        <v>37</v>
      </c>
      <c r="C25" s="206">
        <v>0</v>
      </c>
      <c r="D25" s="207">
        <f>C25/C29</f>
        <v>0</v>
      </c>
      <c r="E25" s="53"/>
      <c r="F25" s="410" t="s">
        <v>49</v>
      </c>
      <c r="G25" s="411"/>
      <c r="H25" s="412"/>
    </row>
    <row r="26" spans="2:8" ht="15.75" thickBot="1">
      <c r="B26" s="106" t="s">
        <v>37</v>
      </c>
      <c r="C26" s="206">
        <v>0</v>
      </c>
      <c r="D26" s="207">
        <f>C26/C29</f>
        <v>0</v>
      </c>
      <c r="E26" s="53"/>
      <c r="F26" s="413"/>
      <c r="G26" s="414"/>
      <c r="H26" s="415"/>
    </row>
    <row r="27" spans="2:8" ht="15">
      <c r="B27" s="45" t="s">
        <v>41</v>
      </c>
      <c r="C27" s="185">
        <v>9</v>
      </c>
      <c r="D27" s="84">
        <f>C27/C29</f>
        <v>0.014950166112956811</v>
      </c>
      <c r="E27" s="53"/>
      <c r="F27" s="172" t="s">
        <v>37</v>
      </c>
      <c r="G27" s="78">
        <v>0</v>
      </c>
      <c r="H27" s="79">
        <f>G27/G30</f>
        <v>0</v>
      </c>
    </row>
    <row r="28" spans="2:8" ht="15">
      <c r="B28" s="45" t="s">
        <v>6</v>
      </c>
      <c r="C28" s="185">
        <v>31</v>
      </c>
      <c r="D28" s="84">
        <f>C28/C29</f>
        <v>0.05149501661129568</v>
      </c>
      <c r="E28" s="53"/>
      <c r="F28" s="45" t="s">
        <v>41</v>
      </c>
      <c r="G28" s="205">
        <v>13</v>
      </c>
      <c r="H28" s="110">
        <f>G28/G30</f>
        <v>0.02159468438538206</v>
      </c>
    </row>
    <row r="29" spans="2:8" ht="15.75" thickBot="1">
      <c r="B29" s="65" t="s">
        <v>42</v>
      </c>
      <c r="C29" s="194">
        <f>SUM(C21:C28)</f>
        <v>602</v>
      </c>
      <c r="D29" s="90">
        <f>C29/C29</f>
        <v>1</v>
      </c>
      <c r="E29" s="53"/>
      <c r="F29" s="98" t="s">
        <v>6</v>
      </c>
      <c r="G29" s="83">
        <v>589</v>
      </c>
      <c r="H29" s="84">
        <f>G29/G30</f>
        <v>0.978405315614618</v>
      </c>
    </row>
    <row r="30" spans="2:8" ht="15.75" thickBot="1">
      <c r="B30" s="379"/>
      <c r="C30" s="380"/>
      <c r="D30" s="380"/>
      <c r="E30" s="53"/>
      <c r="F30" s="88" t="s">
        <v>42</v>
      </c>
      <c r="G30" s="89">
        <f>SUM(G27:G29)</f>
        <v>602</v>
      </c>
      <c r="H30" s="90">
        <f>G30/G30</f>
        <v>1</v>
      </c>
    </row>
    <row r="31" spans="2:8" ht="15.75" thickBot="1">
      <c r="B31" s="379"/>
      <c r="C31" s="380"/>
      <c r="D31" s="380"/>
      <c r="E31" s="53"/>
      <c r="F31" s="49"/>
      <c r="G31" s="175"/>
      <c r="H31" s="180"/>
    </row>
    <row r="32" spans="2:8" ht="15">
      <c r="B32" s="410" t="s">
        <v>104</v>
      </c>
      <c r="C32" s="411"/>
      <c r="D32" s="412"/>
      <c r="E32" s="53"/>
      <c r="F32" s="410" t="s">
        <v>53</v>
      </c>
      <c r="G32" s="411"/>
      <c r="H32" s="412"/>
    </row>
    <row r="33" spans="2:8" ht="15.75" thickBot="1">
      <c r="B33" s="431"/>
      <c r="C33" s="432"/>
      <c r="D33" s="433"/>
      <c r="E33" s="53"/>
      <c r="F33" s="413"/>
      <c r="G33" s="414"/>
      <c r="H33" s="415"/>
    </row>
    <row r="34" spans="2:8" ht="15">
      <c r="B34" s="45" t="s">
        <v>108</v>
      </c>
      <c r="C34" s="185">
        <v>27</v>
      </c>
      <c r="D34" s="84">
        <f>C34/C42</f>
        <v>0.044850498338870434</v>
      </c>
      <c r="E34" s="53"/>
      <c r="F34" s="172" t="s">
        <v>37</v>
      </c>
      <c r="G34" s="78">
        <v>0</v>
      </c>
      <c r="H34" s="79">
        <f>G34/G37</f>
        <v>0</v>
      </c>
    </row>
    <row r="35" spans="2:8" ht="15">
      <c r="B35" s="50" t="s">
        <v>109</v>
      </c>
      <c r="C35" s="185">
        <v>141</v>
      </c>
      <c r="D35" s="84">
        <f>C35/C42</f>
        <v>0.23421926910299004</v>
      </c>
      <c r="E35" s="53"/>
      <c r="F35" s="45" t="s">
        <v>41</v>
      </c>
      <c r="G35" s="205">
        <v>18</v>
      </c>
      <c r="H35" s="110">
        <f>G35/G37</f>
        <v>0.029900332225913623</v>
      </c>
    </row>
    <row r="36" spans="2:8" ht="15">
      <c r="B36" s="50" t="s">
        <v>105</v>
      </c>
      <c r="C36" s="206">
        <v>360</v>
      </c>
      <c r="D36" s="84">
        <f>C36/C42</f>
        <v>0.5980066445182725</v>
      </c>
      <c r="E36" s="53"/>
      <c r="F36" s="98" t="s">
        <v>6</v>
      </c>
      <c r="G36" s="83">
        <v>584</v>
      </c>
      <c r="H36" s="84">
        <f>G36/G37</f>
        <v>0.9700996677740864</v>
      </c>
    </row>
    <row r="37" spans="2:8" ht="15.75" thickBot="1">
      <c r="B37" s="50" t="s">
        <v>106</v>
      </c>
      <c r="C37" s="206">
        <v>21</v>
      </c>
      <c r="D37" s="207">
        <f>C37/C42</f>
        <v>0.03488372093023256</v>
      </c>
      <c r="E37" s="53"/>
      <c r="F37" s="88" t="s">
        <v>42</v>
      </c>
      <c r="G37" s="89">
        <f>SUM(G34:G36)</f>
        <v>602</v>
      </c>
      <c r="H37" s="90">
        <f>G37/G37</f>
        <v>1</v>
      </c>
    </row>
    <row r="38" spans="2:8" ht="15.75" thickBot="1">
      <c r="B38" s="50" t="s">
        <v>107</v>
      </c>
      <c r="C38" s="206">
        <v>3</v>
      </c>
      <c r="D38" s="207">
        <f>C38/C42</f>
        <v>0.0049833887043189366</v>
      </c>
      <c r="E38" s="57"/>
      <c r="F38" s="49"/>
      <c r="G38" s="175"/>
      <c r="H38" s="180"/>
    </row>
    <row r="39" spans="2:8" ht="15">
      <c r="B39" s="106" t="s">
        <v>37</v>
      </c>
      <c r="C39" s="206">
        <v>0</v>
      </c>
      <c r="D39" s="207">
        <f>C39/C42</f>
        <v>0</v>
      </c>
      <c r="E39" s="57"/>
      <c r="F39" s="410" t="s">
        <v>58</v>
      </c>
      <c r="G39" s="411"/>
      <c r="H39" s="412"/>
    </row>
    <row r="40" spans="2:8" ht="15.75" thickBot="1">
      <c r="B40" s="45" t="s">
        <v>41</v>
      </c>
      <c r="C40" s="185">
        <v>5</v>
      </c>
      <c r="D40" s="84">
        <f>C40/C42</f>
        <v>0.008305647840531562</v>
      </c>
      <c r="E40" s="53"/>
      <c r="F40" s="413"/>
      <c r="G40" s="414"/>
      <c r="H40" s="415"/>
    </row>
    <row r="41" spans="2:8" ht="15">
      <c r="B41" s="45" t="s">
        <v>6</v>
      </c>
      <c r="C41" s="185">
        <v>45</v>
      </c>
      <c r="D41" s="84">
        <f>C41/C42</f>
        <v>0.07475083056478406</v>
      </c>
      <c r="E41" s="53"/>
      <c r="F41" s="85" t="s">
        <v>39</v>
      </c>
      <c r="G41" s="86">
        <v>0</v>
      </c>
      <c r="H41" s="87">
        <f>G41/G45</f>
        <v>0</v>
      </c>
    </row>
    <row r="42" spans="2:8" ht="15.75" thickBot="1">
      <c r="B42" s="65" t="s">
        <v>42</v>
      </c>
      <c r="C42" s="194">
        <f>SUM(C34:C41)</f>
        <v>602</v>
      </c>
      <c r="D42" s="90">
        <f>C42/C42</f>
        <v>1</v>
      </c>
      <c r="E42" s="53"/>
      <c r="F42" s="94" t="s">
        <v>39</v>
      </c>
      <c r="G42" s="83">
        <v>0</v>
      </c>
      <c r="H42" s="84">
        <f>G42/G45</f>
        <v>0</v>
      </c>
    </row>
    <row r="43" spans="2:8" ht="15">
      <c r="B43" s="48"/>
      <c r="C43" s="175"/>
      <c r="D43" s="176"/>
      <c r="E43" s="53"/>
      <c r="F43" s="45" t="s">
        <v>41</v>
      </c>
      <c r="G43" s="83">
        <v>20</v>
      </c>
      <c r="H43" s="84">
        <f>G43/G45</f>
        <v>0.03322259136212625</v>
      </c>
    </row>
    <row r="44" spans="2:8" ht="15.75" thickBot="1">
      <c r="B44" s="48"/>
      <c r="C44" s="175"/>
      <c r="D44" s="176"/>
      <c r="E44" s="53"/>
      <c r="F44" s="94" t="s">
        <v>6</v>
      </c>
      <c r="G44" s="83">
        <v>582</v>
      </c>
      <c r="H44" s="84">
        <f>G44/G45</f>
        <v>0.9667774086378738</v>
      </c>
    </row>
    <row r="45" spans="2:8" ht="15.75" thickBot="1">
      <c r="B45" s="404" t="s">
        <v>55</v>
      </c>
      <c r="C45" s="405"/>
      <c r="D45" s="406"/>
      <c r="E45" s="53"/>
      <c r="F45" s="88" t="s">
        <v>42</v>
      </c>
      <c r="G45" s="89">
        <f>SUM(G41:G44)</f>
        <v>602</v>
      </c>
      <c r="H45" s="90">
        <f>G45/G45</f>
        <v>1</v>
      </c>
    </row>
    <row r="46" spans="2:8" ht="15.75" thickBot="1">
      <c r="B46" s="407"/>
      <c r="C46" s="408"/>
      <c r="D46" s="409"/>
      <c r="E46" s="53"/>
      <c r="F46" s="196"/>
      <c r="G46" s="208"/>
      <c r="H46" s="198"/>
    </row>
    <row r="47" spans="2:8" ht="15">
      <c r="B47" s="189" t="s">
        <v>111</v>
      </c>
      <c r="C47" s="190">
        <v>274</v>
      </c>
      <c r="D47" s="191">
        <f>C47/C51</f>
        <v>0.45514950166112955</v>
      </c>
      <c r="E47" s="53"/>
      <c r="F47" s="416" t="s">
        <v>64</v>
      </c>
      <c r="G47" s="417"/>
      <c r="H47" s="418"/>
    </row>
    <row r="48" spans="2:8" ht="15.75" thickBot="1">
      <c r="B48" s="45" t="s">
        <v>110</v>
      </c>
      <c r="C48" s="192">
        <v>194</v>
      </c>
      <c r="D48" s="72">
        <f>C48/C51</f>
        <v>0.3222591362126246</v>
      </c>
      <c r="E48" s="57"/>
      <c r="F48" s="419"/>
      <c r="G48" s="420"/>
      <c r="H48" s="421"/>
    </row>
    <row r="49" spans="2:8" ht="15">
      <c r="B49" s="193" t="s">
        <v>98</v>
      </c>
      <c r="C49" s="192">
        <v>5</v>
      </c>
      <c r="D49" s="72">
        <f>C49/C51</f>
        <v>0.008305647840531562</v>
      </c>
      <c r="E49" s="57"/>
      <c r="F49" s="106" t="s">
        <v>130</v>
      </c>
      <c r="G49" s="78">
        <v>91</v>
      </c>
      <c r="H49" s="79">
        <f>G49/G54</f>
        <v>0.050387596899224806</v>
      </c>
    </row>
    <row r="50" spans="2:8" ht="15">
      <c r="B50" s="73" t="s">
        <v>6</v>
      </c>
      <c r="C50" s="192">
        <v>129</v>
      </c>
      <c r="D50" s="72">
        <f>C50/C51</f>
        <v>0.21428571428571427</v>
      </c>
      <c r="E50" s="57"/>
      <c r="F50" s="106" t="s">
        <v>139</v>
      </c>
      <c r="G50" s="80">
        <v>1</v>
      </c>
      <c r="H50" s="81">
        <f>G50/G54</f>
        <v>0.0005537098560354374</v>
      </c>
    </row>
    <row r="51" spans="2:8" ht="15.75" thickBot="1">
      <c r="B51" s="74" t="s">
        <v>42</v>
      </c>
      <c r="C51" s="195">
        <f>SUM(C47:C50)</f>
        <v>602</v>
      </c>
      <c r="D51" s="76">
        <f>C51/C51</f>
        <v>1</v>
      </c>
      <c r="E51" s="57"/>
      <c r="F51" s="106" t="s">
        <v>140</v>
      </c>
      <c r="G51" s="107">
        <v>2</v>
      </c>
      <c r="H51" s="108">
        <f>G51/G54</f>
        <v>0.0011074197120708748</v>
      </c>
    </row>
    <row r="52" spans="2:8" ht="15">
      <c r="B52" s="48"/>
      <c r="C52" s="175"/>
      <c r="D52" s="176"/>
      <c r="E52" s="57"/>
      <c r="F52" s="45" t="s">
        <v>41</v>
      </c>
      <c r="G52" s="107">
        <v>12</v>
      </c>
      <c r="H52" s="108">
        <f>G52/G54</f>
        <v>0.006644518272425249</v>
      </c>
    </row>
    <row r="53" spans="2:8" ht="15.75" thickBot="1">
      <c r="B53" s="48"/>
      <c r="C53" s="175"/>
      <c r="D53" s="176"/>
      <c r="E53" s="57"/>
      <c r="F53" s="106" t="s">
        <v>6</v>
      </c>
      <c r="G53" s="107">
        <v>1700</v>
      </c>
      <c r="H53" s="108">
        <f>G53/G54</f>
        <v>0.9413067552602437</v>
      </c>
    </row>
    <row r="54" spans="2:8" ht="15.75" thickBot="1">
      <c r="B54" s="404" t="s">
        <v>65</v>
      </c>
      <c r="C54" s="405"/>
      <c r="D54" s="406"/>
      <c r="E54" s="57"/>
      <c r="F54" s="113" t="s">
        <v>42</v>
      </c>
      <c r="G54" s="114">
        <f>SUM(G49:G53)</f>
        <v>1806</v>
      </c>
      <c r="H54" s="115">
        <f>G54/G54</f>
        <v>1</v>
      </c>
    </row>
    <row r="55" spans="2:8" ht="15.75" thickBot="1">
      <c r="B55" s="407"/>
      <c r="C55" s="408"/>
      <c r="D55" s="409"/>
      <c r="E55" s="57"/>
      <c r="F55" s="196"/>
      <c r="G55" s="208"/>
      <c r="H55" s="198"/>
    </row>
    <row r="56" spans="2:8" ht="15">
      <c r="B56" s="209" t="s">
        <v>112</v>
      </c>
      <c r="C56" s="210">
        <v>482</v>
      </c>
      <c r="D56" s="191">
        <f>C56/C60</f>
        <v>0.8006644518272426</v>
      </c>
      <c r="E56" s="53"/>
      <c r="F56" s="422" t="s">
        <v>113</v>
      </c>
      <c r="G56" s="423"/>
      <c r="H56" s="424"/>
    </row>
    <row r="57" spans="2:8" ht="15">
      <c r="B57" s="73" t="s">
        <v>39</v>
      </c>
      <c r="C57" s="211">
        <v>0</v>
      </c>
      <c r="D57" s="72">
        <f>C57/C60</f>
        <v>0</v>
      </c>
      <c r="E57" s="53"/>
      <c r="F57" s="425"/>
      <c r="G57" s="426"/>
      <c r="H57" s="427"/>
    </row>
    <row r="58" spans="2:8" ht="20.25" thickBot="1">
      <c r="B58" s="45" t="s">
        <v>41</v>
      </c>
      <c r="C58" s="211">
        <v>3</v>
      </c>
      <c r="D58" s="72">
        <f>C58/C60</f>
        <v>0.0049833887043189366</v>
      </c>
      <c r="E58" s="53"/>
      <c r="F58" s="428" t="s">
        <v>114</v>
      </c>
      <c r="G58" s="429"/>
      <c r="H58" s="430"/>
    </row>
    <row r="59" spans="2:8" ht="15">
      <c r="B59" s="73" t="s">
        <v>6</v>
      </c>
      <c r="C59" s="211">
        <v>117</v>
      </c>
      <c r="D59" s="72">
        <f>C59/C60</f>
        <v>0.19435215946843853</v>
      </c>
      <c r="E59" s="53"/>
      <c r="F59" s="212" t="s">
        <v>115</v>
      </c>
      <c r="G59" s="213">
        <v>324</v>
      </c>
      <c r="H59" s="87">
        <f>G59/G70</f>
        <v>0.06</v>
      </c>
    </row>
    <row r="60" spans="2:8" ht="15.75" thickBot="1">
      <c r="B60" s="74" t="s">
        <v>42</v>
      </c>
      <c r="C60" s="214">
        <f>SUM(C56:C59)</f>
        <v>602</v>
      </c>
      <c r="D60" s="76">
        <f>C60/C60</f>
        <v>1</v>
      </c>
      <c r="E60" s="57"/>
      <c r="F60" s="94" t="s">
        <v>116</v>
      </c>
      <c r="G60" s="215">
        <v>317</v>
      </c>
      <c r="H60" s="84">
        <f>G60/G70</f>
        <v>0.0587037037037037</v>
      </c>
    </row>
    <row r="61" spans="2:8" ht="15">
      <c r="B61" s="434"/>
      <c r="C61" s="435"/>
      <c r="D61" s="435"/>
      <c r="E61" s="57"/>
      <c r="F61" s="216" t="s">
        <v>117</v>
      </c>
      <c r="G61" s="215">
        <v>279</v>
      </c>
      <c r="H61" s="84">
        <f>G61/G70</f>
        <v>0.051666666666666666</v>
      </c>
    </row>
    <row r="62" spans="2:8" ht="15">
      <c r="B62" s="379"/>
      <c r="C62" s="380"/>
      <c r="D62" s="380"/>
      <c r="E62" s="57"/>
      <c r="F62" s="216" t="s">
        <v>97</v>
      </c>
      <c r="G62" s="215">
        <v>409</v>
      </c>
      <c r="H62" s="84">
        <f>G62/G70</f>
        <v>0.07574074074074075</v>
      </c>
    </row>
    <row r="63" spans="2:8" ht="15.75" thickBot="1">
      <c r="B63" s="48"/>
      <c r="C63" s="175"/>
      <c r="D63" s="176"/>
      <c r="E63" s="57"/>
      <c r="F63" s="216" t="s">
        <v>118</v>
      </c>
      <c r="G63" s="215">
        <v>332</v>
      </c>
      <c r="H63" s="84">
        <f>G63/G70</f>
        <v>0.061481481481481484</v>
      </c>
    </row>
    <row r="64" spans="2:8" ht="15">
      <c r="B64" s="404" t="s">
        <v>75</v>
      </c>
      <c r="C64" s="405"/>
      <c r="D64" s="406"/>
      <c r="E64" s="57"/>
      <c r="F64" s="91" t="s">
        <v>119</v>
      </c>
      <c r="G64" s="215">
        <v>271</v>
      </c>
      <c r="H64" s="84">
        <f>G64/G70</f>
        <v>0.05018518518518519</v>
      </c>
    </row>
    <row r="65" spans="2:8" ht="15.75" thickBot="1">
      <c r="B65" s="407"/>
      <c r="C65" s="408"/>
      <c r="D65" s="409"/>
      <c r="E65" s="57"/>
      <c r="F65" s="91" t="s">
        <v>120</v>
      </c>
      <c r="G65" s="215">
        <v>288</v>
      </c>
      <c r="H65" s="84">
        <f>G65/G70</f>
        <v>0.05333333333333334</v>
      </c>
    </row>
    <row r="66" spans="2:8" ht="15">
      <c r="B66" s="99" t="s">
        <v>124</v>
      </c>
      <c r="C66" s="217">
        <v>473</v>
      </c>
      <c r="D66" s="101">
        <f>C66/C70</f>
        <v>0.7857142857142857</v>
      </c>
      <c r="E66" s="57"/>
      <c r="F66" s="91" t="s">
        <v>121</v>
      </c>
      <c r="G66" s="215">
        <v>316</v>
      </c>
      <c r="H66" s="84">
        <f>G66/G70</f>
        <v>0.05851851851851852</v>
      </c>
    </row>
    <row r="67" spans="2:8" ht="15">
      <c r="B67" s="91" t="s">
        <v>39</v>
      </c>
      <c r="C67" s="218">
        <v>0</v>
      </c>
      <c r="D67" s="93">
        <f>C67/C70</f>
        <v>0</v>
      </c>
      <c r="E67" s="57"/>
      <c r="F67" s="91" t="s">
        <v>122</v>
      </c>
      <c r="G67" s="215">
        <v>289</v>
      </c>
      <c r="H67" s="84">
        <f>G67/G70</f>
        <v>0.05351851851851852</v>
      </c>
    </row>
    <row r="68" spans="2:8" ht="15">
      <c r="B68" s="45" t="s">
        <v>41</v>
      </c>
      <c r="C68" s="218">
        <v>4</v>
      </c>
      <c r="D68" s="93">
        <f>C68/C70</f>
        <v>0.006644518272425249</v>
      </c>
      <c r="E68" s="49"/>
      <c r="F68" s="94" t="s">
        <v>41</v>
      </c>
      <c r="G68" s="215">
        <v>10</v>
      </c>
      <c r="H68" s="84">
        <f>G68/G70</f>
        <v>0.001851851851851852</v>
      </c>
    </row>
    <row r="69" spans="2:8" ht="15">
      <c r="B69" s="94" t="s">
        <v>6</v>
      </c>
      <c r="C69" s="219">
        <v>125</v>
      </c>
      <c r="D69" s="81">
        <f>C69/C70</f>
        <v>0.20764119601328904</v>
      </c>
      <c r="E69" s="53"/>
      <c r="F69" s="94" t="s">
        <v>6</v>
      </c>
      <c r="G69" s="215">
        <v>2565</v>
      </c>
      <c r="H69" s="84">
        <f>G69/G70</f>
        <v>0.475</v>
      </c>
    </row>
    <row r="70" spans="2:8" ht="15.75" thickBot="1">
      <c r="B70" s="95" t="s">
        <v>42</v>
      </c>
      <c r="C70" s="220">
        <f>SUM(C66:C69)</f>
        <v>602</v>
      </c>
      <c r="D70" s="97">
        <f>C70/C70</f>
        <v>1</v>
      </c>
      <c r="E70" s="221"/>
      <c r="F70" s="88" t="s">
        <v>42</v>
      </c>
      <c r="G70" s="222">
        <f>SUM(G59:G69)</f>
        <v>5400</v>
      </c>
      <c r="H70" s="90">
        <f>G70/G70</f>
        <v>1</v>
      </c>
    </row>
  </sheetData>
  <sheetProtection/>
  <mergeCells count="22">
    <mergeCell ref="B1:H1"/>
    <mergeCell ref="B3:D3"/>
    <mergeCell ref="F3:H4"/>
    <mergeCell ref="B4:D4"/>
    <mergeCell ref="B5:D6"/>
    <mergeCell ref="B8:D9"/>
    <mergeCell ref="B17:D17"/>
    <mergeCell ref="F18:H19"/>
    <mergeCell ref="F25:H26"/>
    <mergeCell ref="B30:D30"/>
    <mergeCell ref="B31:D31"/>
    <mergeCell ref="B32:D33"/>
    <mergeCell ref="F32:H33"/>
    <mergeCell ref="B61:D61"/>
    <mergeCell ref="B62:D62"/>
    <mergeCell ref="B64:D65"/>
    <mergeCell ref="F39:H40"/>
    <mergeCell ref="B45:D46"/>
    <mergeCell ref="F47:H48"/>
    <mergeCell ref="B54:D55"/>
    <mergeCell ref="F56:H57"/>
    <mergeCell ref="F58:H58"/>
  </mergeCells>
  <conditionalFormatting sqref="C21:C27">
    <cfRule type="top10" priority="1" dxfId="0" stopIfTrue="1" rank="1"/>
  </conditionalFormatting>
  <conditionalFormatting sqref="C10:C14">
    <cfRule type="top10" priority="15" dxfId="0" stopIfTrue="1" rank="1"/>
    <cfRule type="top10" priority="16" dxfId="0" stopIfTrue="1" rank="1"/>
  </conditionalFormatting>
  <conditionalFormatting sqref="C56:C58">
    <cfRule type="top10" priority="13" dxfId="0" stopIfTrue="1" rank="1"/>
    <cfRule type="top10" priority="17" dxfId="0" stopIfTrue="1" rank="1"/>
  </conditionalFormatting>
  <conditionalFormatting sqref="C47:C49">
    <cfRule type="top10" priority="14" dxfId="0" stopIfTrue="1" rank="1"/>
    <cfRule type="top10" priority="18" dxfId="0" stopIfTrue="1" rank="1"/>
  </conditionalFormatting>
  <conditionalFormatting sqref="C66:C68">
    <cfRule type="top10" priority="12" dxfId="0" stopIfTrue="1" rank="1"/>
  </conditionalFormatting>
  <conditionalFormatting sqref="C34:C40">
    <cfRule type="top10" priority="10" dxfId="0" stopIfTrue="1" rank="1"/>
  </conditionalFormatting>
  <conditionalFormatting sqref="G59:G68">
    <cfRule type="top10" priority="9" dxfId="9" stopIfTrue="1" rank="9"/>
  </conditionalFormatting>
  <conditionalFormatting sqref="G12:G14">
    <cfRule type="top10" priority="7" dxfId="0" stopIfTrue="1" rank="1"/>
    <cfRule type="top10" priority="8" dxfId="0" stopIfTrue="1" rank="1"/>
  </conditionalFormatting>
  <conditionalFormatting sqref="G20">
    <cfRule type="top10" priority="6" dxfId="0" stopIfTrue="1" rank="1"/>
  </conditionalFormatting>
  <conditionalFormatting sqref="G27">
    <cfRule type="top10" priority="5" dxfId="0" stopIfTrue="1" rank="1"/>
  </conditionalFormatting>
  <conditionalFormatting sqref="G34">
    <cfRule type="top10" priority="4" dxfId="0" stopIfTrue="1" rank="1"/>
  </conditionalFormatting>
  <conditionalFormatting sqref="G41:G43">
    <cfRule type="top10" priority="2" dxfId="0" stopIfTrue="1" rank="1"/>
    <cfRule type="top10" priority="3" dxfId="2" stopIfTrue="1" rank="1"/>
  </conditionalFormatting>
  <printOptions/>
  <pageMargins left="0.7" right="0.7" top="0.5" bottom="0.5" header="0.3" footer="0.3"/>
  <pageSetup horizontalDpi="600" verticalDpi="600" orientation="portrait" paperSize="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9">
      <selection activeCell="J57" sqref="J57"/>
    </sheetView>
  </sheetViews>
  <sheetFormatPr defaultColWidth="9.140625" defaultRowHeight="15"/>
  <cols>
    <col min="1" max="1" width="4.140625" style="0" customWidth="1"/>
    <col min="2" max="2" width="26.8515625" style="0" customWidth="1"/>
    <col min="5" max="5" width="2.57421875" style="0" customWidth="1"/>
    <col min="6" max="6" width="29.57421875" style="0" customWidth="1"/>
  </cols>
  <sheetData>
    <row r="1" spans="1:8" ht="27" thickBot="1">
      <c r="A1" s="223"/>
      <c r="B1" s="436" t="s">
        <v>29</v>
      </c>
      <c r="C1" s="437"/>
      <c r="D1" s="437"/>
      <c r="E1" s="437"/>
      <c r="F1" s="437"/>
      <c r="G1" s="437"/>
      <c r="H1" s="438"/>
    </row>
    <row r="2" spans="1:8" ht="19.5" thickBot="1">
      <c r="A2" s="223"/>
      <c r="B2" s="35"/>
      <c r="C2" s="169"/>
      <c r="D2" s="170"/>
      <c r="E2" s="37"/>
      <c r="F2" s="36"/>
      <c r="G2" s="38"/>
      <c r="H2" s="39"/>
    </row>
    <row r="3" spans="1:8" ht="36">
      <c r="A3" s="223"/>
      <c r="B3" s="447" t="s">
        <v>2</v>
      </c>
      <c r="C3" s="448"/>
      <c r="D3" s="449"/>
      <c r="E3" s="171"/>
      <c r="F3" s="450" t="s">
        <v>77</v>
      </c>
      <c r="G3" s="451"/>
      <c r="H3" s="452"/>
    </row>
    <row r="4" spans="1:8" ht="25.5" customHeight="1" thickBot="1">
      <c r="A4" s="223"/>
      <c r="B4" s="456" t="s">
        <v>91</v>
      </c>
      <c r="C4" s="457"/>
      <c r="D4" s="458"/>
      <c r="E4" s="171"/>
      <c r="F4" s="453"/>
      <c r="G4" s="454"/>
      <c r="H4" s="455"/>
    </row>
    <row r="5" spans="1:8" ht="18" customHeight="1">
      <c r="A5" s="223"/>
      <c r="B5" s="360" t="s">
        <v>132</v>
      </c>
      <c r="C5" s="358"/>
      <c r="D5" s="359"/>
      <c r="E5" s="171"/>
      <c r="F5" s="172" t="s">
        <v>123</v>
      </c>
      <c r="G5" s="173">
        <v>408</v>
      </c>
      <c r="H5" s="110">
        <f>G5/G8</f>
        <v>0.7756653992395437</v>
      </c>
    </row>
    <row r="6" spans="1:8" ht="19.5" customHeight="1" thickBot="1">
      <c r="A6" s="223"/>
      <c r="B6" s="361"/>
      <c r="C6" s="362"/>
      <c r="D6" s="363"/>
      <c r="E6" s="171"/>
      <c r="F6" s="106" t="s">
        <v>41</v>
      </c>
      <c r="G6" s="174">
        <v>6</v>
      </c>
      <c r="H6" s="110">
        <f>G6/G8</f>
        <v>0.011406844106463879</v>
      </c>
    </row>
    <row r="7" spans="1:8" ht="15.75" thickBot="1">
      <c r="A7" s="223"/>
      <c r="B7" s="48"/>
      <c r="C7" s="175"/>
      <c r="D7" s="176"/>
      <c r="E7" s="49"/>
      <c r="F7" s="106" t="s">
        <v>6</v>
      </c>
      <c r="G7" s="174">
        <v>112</v>
      </c>
      <c r="H7" s="110">
        <f>G7/G8</f>
        <v>0.21292775665399238</v>
      </c>
    </row>
    <row r="8" spans="1:8" ht="15.75" thickBot="1">
      <c r="A8" s="223"/>
      <c r="B8" s="439" t="s">
        <v>35</v>
      </c>
      <c r="C8" s="440"/>
      <c r="D8" s="441"/>
      <c r="E8" s="49"/>
      <c r="F8" s="113" t="s">
        <v>42</v>
      </c>
      <c r="G8" s="177">
        <f>SUM(G5:G7)</f>
        <v>526</v>
      </c>
      <c r="H8" s="178">
        <f>G8/G8</f>
        <v>1</v>
      </c>
    </row>
    <row r="9" spans="1:8" ht="15.75" thickBot="1">
      <c r="A9" s="223"/>
      <c r="B9" s="442"/>
      <c r="C9" s="443"/>
      <c r="D9" s="444"/>
      <c r="E9" s="53"/>
      <c r="F9" s="49"/>
      <c r="G9" s="179"/>
      <c r="H9" s="180"/>
    </row>
    <row r="10" spans="1:8" ht="19.5">
      <c r="A10" s="223"/>
      <c r="B10" s="54" t="s">
        <v>95</v>
      </c>
      <c r="C10" s="181">
        <v>42</v>
      </c>
      <c r="D10" s="87">
        <f>C10/C16</f>
        <v>0.07984790874524715</v>
      </c>
      <c r="E10" s="57"/>
      <c r="F10" s="182" t="s">
        <v>30</v>
      </c>
      <c r="G10" s="183"/>
      <c r="H10" s="184"/>
    </row>
    <row r="11" spans="1:8" ht="20.25" thickBot="1">
      <c r="A11" s="223"/>
      <c r="B11" s="45" t="s">
        <v>93</v>
      </c>
      <c r="C11" s="185">
        <v>3</v>
      </c>
      <c r="D11" s="84">
        <f>C11/C16</f>
        <v>0.005703422053231939</v>
      </c>
      <c r="E11" s="57"/>
      <c r="F11" s="186"/>
      <c r="G11" s="187"/>
      <c r="H11" s="188"/>
    </row>
    <row r="12" spans="1:8" ht="15">
      <c r="A12" s="223"/>
      <c r="B12" s="45" t="s">
        <v>94</v>
      </c>
      <c r="C12" s="185">
        <v>477</v>
      </c>
      <c r="D12" s="84">
        <f>C12/C16</f>
        <v>0.9068441064638784</v>
      </c>
      <c r="E12" s="57"/>
      <c r="F12" s="189" t="s">
        <v>96</v>
      </c>
      <c r="G12" s="190">
        <v>171</v>
      </c>
      <c r="H12" s="191">
        <f>G12/G16</f>
        <v>0.32509505703422054</v>
      </c>
    </row>
    <row r="13" spans="1:8" ht="15">
      <c r="A13" s="223"/>
      <c r="B13" s="45" t="s">
        <v>39</v>
      </c>
      <c r="C13" s="185">
        <v>0</v>
      </c>
      <c r="D13" s="84">
        <f>C13/C16</f>
        <v>0</v>
      </c>
      <c r="E13" s="57"/>
      <c r="F13" s="45" t="s">
        <v>97</v>
      </c>
      <c r="G13" s="192">
        <v>284</v>
      </c>
      <c r="H13" s="72">
        <f>G13/G16</f>
        <v>0.5399239543726235</v>
      </c>
    </row>
    <row r="14" spans="1:8" ht="15">
      <c r="A14" s="223"/>
      <c r="B14" s="45" t="s">
        <v>98</v>
      </c>
      <c r="C14" s="185">
        <v>2</v>
      </c>
      <c r="D14" s="84">
        <f>C14/C16</f>
        <v>0.0038022813688212928</v>
      </c>
      <c r="E14" s="57"/>
      <c r="F14" s="193" t="s">
        <v>98</v>
      </c>
      <c r="G14" s="192">
        <v>24</v>
      </c>
      <c r="H14" s="72">
        <f>G14/G16</f>
        <v>0.045627376425855515</v>
      </c>
    </row>
    <row r="15" spans="1:8" ht="15">
      <c r="A15" s="223"/>
      <c r="B15" s="45" t="s">
        <v>6</v>
      </c>
      <c r="C15" s="185">
        <v>2</v>
      </c>
      <c r="D15" s="84">
        <f>C15/C16</f>
        <v>0.0038022813688212928</v>
      </c>
      <c r="E15" s="57"/>
      <c r="F15" s="73" t="s">
        <v>6</v>
      </c>
      <c r="G15" s="192">
        <v>47</v>
      </c>
      <c r="H15" s="72">
        <f>G15/G16</f>
        <v>0.08935361216730038</v>
      </c>
    </row>
    <row r="16" spans="1:8" ht="15.75" thickBot="1">
      <c r="A16" s="223"/>
      <c r="B16" s="65" t="s">
        <v>42</v>
      </c>
      <c r="C16" s="194">
        <f>SUM(C10:C15)</f>
        <v>526</v>
      </c>
      <c r="D16" s="90">
        <f>C16/C16</f>
        <v>1</v>
      </c>
      <c r="E16" s="57"/>
      <c r="F16" s="74" t="s">
        <v>42</v>
      </c>
      <c r="G16" s="195">
        <f>SUM(G12:G15)</f>
        <v>526</v>
      </c>
      <c r="H16" s="76">
        <f>G16/G16</f>
        <v>1</v>
      </c>
    </row>
    <row r="17" spans="1:8" ht="15.75" thickBot="1">
      <c r="A17" s="223"/>
      <c r="B17" s="445"/>
      <c r="C17" s="446"/>
      <c r="D17" s="446"/>
      <c r="E17" s="57"/>
      <c r="F17" s="196"/>
      <c r="G17" s="197"/>
      <c r="H17" s="198"/>
    </row>
    <row r="18" spans="1:8" ht="15.75" thickBot="1">
      <c r="A18" s="223"/>
      <c r="B18" s="48"/>
      <c r="C18" s="175"/>
      <c r="D18" s="176"/>
      <c r="E18" s="57"/>
      <c r="F18" s="410" t="s">
        <v>99</v>
      </c>
      <c r="G18" s="411"/>
      <c r="H18" s="412"/>
    </row>
    <row r="19" spans="1:8" ht="20.25" thickBot="1">
      <c r="A19" s="223"/>
      <c r="B19" s="199" t="s">
        <v>44</v>
      </c>
      <c r="C19" s="200"/>
      <c r="D19" s="201"/>
      <c r="E19" s="57"/>
      <c r="F19" s="413"/>
      <c r="G19" s="414"/>
      <c r="H19" s="415"/>
    </row>
    <row r="20" spans="1:8" ht="19.5">
      <c r="A20" s="223"/>
      <c r="B20" s="202"/>
      <c r="C20" s="203"/>
      <c r="D20" s="204"/>
      <c r="E20" s="57"/>
      <c r="F20" s="172" t="s">
        <v>37</v>
      </c>
      <c r="G20" s="78">
        <v>0</v>
      </c>
      <c r="H20" s="79">
        <f>G20/G23</f>
        <v>0</v>
      </c>
    </row>
    <row r="21" spans="1:8" ht="15">
      <c r="A21" s="223"/>
      <c r="B21" s="45" t="s">
        <v>101</v>
      </c>
      <c r="C21" s="185">
        <v>168</v>
      </c>
      <c r="D21" s="84">
        <f>C21/C29</f>
        <v>0.3193916349809886</v>
      </c>
      <c r="E21" s="57"/>
      <c r="F21" s="45" t="s">
        <v>41</v>
      </c>
      <c r="G21" s="205">
        <v>21</v>
      </c>
      <c r="H21" s="110">
        <f>G21/G23</f>
        <v>0.039923954372623575</v>
      </c>
    </row>
    <row r="22" spans="1:8" ht="15">
      <c r="A22" s="223"/>
      <c r="B22" s="50" t="s">
        <v>102</v>
      </c>
      <c r="C22" s="185">
        <v>21</v>
      </c>
      <c r="D22" s="84">
        <f>C22/C29</f>
        <v>0.039923954372623575</v>
      </c>
      <c r="E22" s="57"/>
      <c r="F22" s="98" t="s">
        <v>6</v>
      </c>
      <c r="G22" s="83">
        <v>505</v>
      </c>
      <c r="H22" s="84">
        <f>G22/G23</f>
        <v>0.9600760456273765</v>
      </c>
    </row>
    <row r="23" spans="1:8" ht="15.75" thickBot="1">
      <c r="A23" s="223"/>
      <c r="B23" s="50" t="s">
        <v>103</v>
      </c>
      <c r="C23" s="206">
        <v>302</v>
      </c>
      <c r="D23" s="84">
        <f>C23/C29</f>
        <v>0.5741444866920152</v>
      </c>
      <c r="E23" s="57"/>
      <c r="F23" s="88" t="s">
        <v>42</v>
      </c>
      <c r="G23" s="89">
        <f>SUM(G20:G22)</f>
        <v>526</v>
      </c>
      <c r="H23" s="90">
        <f>G23/G23</f>
        <v>1</v>
      </c>
    </row>
    <row r="24" spans="1:8" ht="15.75" thickBot="1">
      <c r="A24" s="223"/>
      <c r="B24" s="50" t="s">
        <v>100</v>
      </c>
      <c r="C24" s="206">
        <v>10</v>
      </c>
      <c r="D24" s="207">
        <f>C24/C29</f>
        <v>0.019011406844106463</v>
      </c>
      <c r="E24" s="57"/>
      <c r="F24" s="196"/>
      <c r="G24" s="197"/>
      <c r="H24" s="198"/>
    </row>
    <row r="25" spans="1:8" ht="15">
      <c r="A25" s="223"/>
      <c r="B25" s="50" t="s">
        <v>37</v>
      </c>
      <c r="C25" s="206">
        <v>0</v>
      </c>
      <c r="D25" s="207">
        <f>C25/C29</f>
        <v>0</v>
      </c>
      <c r="E25" s="53"/>
      <c r="F25" s="410" t="s">
        <v>49</v>
      </c>
      <c r="G25" s="411"/>
      <c r="H25" s="412"/>
    </row>
    <row r="26" spans="1:8" ht="15.75" thickBot="1">
      <c r="A26" s="223"/>
      <c r="B26" s="106" t="s">
        <v>37</v>
      </c>
      <c r="C26" s="206">
        <v>0</v>
      </c>
      <c r="D26" s="207">
        <f>C26/C29</f>
        <v>0</v>
      </c>
      <c r="E26" s="53"/>
      <c r="F26" s="413"/>
      <c r="G26" s="414"/>
      <c r="H26" s="415"/>
    </row>
    <row r="27" spans="1:8" ht="15">
      <c r="A27" s="223"/>
      <c r="B27" s="45" t="s">
        <v>41</v>
      </c>
      <c r="C27" s="185">
        <v>6</v>
      </c>
      <c r="D27" s="84">
        <f>C27/C29</f>
        <v>0.011406844106463879</v>
      </c>
      <c r="E27" s="53"/>
      <c r="F27" s="172" t="s">
        <v>37</v>
      </c>
      <c r="G27" s="78">
        <v>0</v>
      </c>
      <c r="H27" s="79">
        <f>G27/G30</f>
        <v>0</v>
      </c>
    </row>
    <row r="28" spans="1:8" ht="15">
      <c r="A28" s="223"/>
      <c r="B28" s="45" t="s">
        <v>6</v>
      </c>
      <c r="C28" s="185">
        <v>19</v>
      </c>
      <c r="D28" s="84">
        <f>C28/C29</f>
        <v>0.03612167300380228</v>
      </c>
      <c r="E28" s="53"/>
      <c r="F28" s="45" t="s">
        <v>41</v>
      </c>
      <c r="G28" s="205">
        <v>19</v>
      </c>
      <c r="H28" s="110">
        <f>G28/G30</f>
        <v>0.03612167300380228</v>
      </c>
    </row>
    <row r="29" spans="1:8" ht="15.75" thickBot="1">
      <c r="A29" s="223"/>
      <c r="B29" s="65" t="s">
        <v>42</v>
      </c>
      <c r="C29" s="194">
        <f>SUM(C21:C28)</f>
        <v>526</v>
      </c>
      <c r="D29" s="90">
        <f>C29/C29</f>
        <v>1</v>
      </c>
      <c r="E29" s="53"/>
      <c r="F29" s="98" t="s">
        <v>6</v>
      </c>
      <c r="G29" s="83">
        <v>507</v>
      </c>
      <c r="H29" s="84">
        <f>G29/G30</f>
        <v>0.9638783269961977</v>
      </c>
    </row>
    <row r="30" spans="1:8" ht="15.75" thickBot="1">
      <c r="A30" s="223"/>
      <c r="B30" s="379"/>
      <c r="C30" s="380"/>
      <c r="D30" s="380"/>
      <c r="E30" s="53"/>
      <c r="F30" s="88" t="s">
        <v>42</v>
      </c>
      <c r="G30" s="89">
        <f>SUM(G27:G29)</f>
        <v>526</v>
      </c>
      <c r="H30" s="90">
        <f>G30/G30</f>
        <v>1</v>
      </c>
    </row>
    <row r="31" spans="1:8" ht="15.75" thickBot="1">
      <c r="A31" s="223"/>
      <c r="B31" s="379"/>
      <c r="C31" s="380"/>
      <c r="D31" s="380"/>
      <c r="E31" s="53"/>
      <c r="F31" s="49"/>
      <c r="G31" s="175"/>
      <c r="H31" s="180"/>
    </row>
    <row r="32" spans="1:8" ht="15">
      <c r="A32" s="223"/>
      <c r="B32" s="410" t="s">
        <v>104</v>
      </c>
      <c r="C32" s="411"/>
      <c r="D32" s="412"/>
      <c r="E32" s="53"/>
      <c r="F32" s="410" t="s">
        <v>53</v>
      </c>
      <c r="G32" s="411"/>
      <c r="H32" s="412"/>
    </row>
    <row r="33" spans="1:8" ht="15.75" thickBot="1">
      <c r="A33" s="223"/>
      <c r="B33" s="431"/>
      <c r="C33" s="432"/>
      <c r="D33" s="433"/>
      <c r="E33" s="53"/>
      <c r="F33" s="413"/>
      <c r="G33" s="414"/>
      <c r="H33" s="415"/>
    </row>
    <row r="34" spans="1:8" ht="15">
      <c r="A34" s="223"/>
      <c r="B34" s="45" t="s">
        <v>107</v>
      </c>
      <c r="C34" s="185">
        <v>26</v>
      </c>
      <c r="D34" s="84">
        <f>C34/C42</f>
        <v>0.049429657794676805</v>
      </c>
      <c r="E34" s="53"/>
      <c r="F34" s="172" t="s">
        <v>37</v>
      </c>
      <c r="G34" s="78">
        <v>0</v>
      </c>
      <c r="H34" s="79">
        <f>G34/G37</f>
        <v>0</v>
      </c>
    </row>
    <row r="35" spans="1:8" ht="15">
      <c r="A35" s="223"/>
      <c r="B35" s="50" t="s">
        <v>108</v>
      </c>
      <c r="C35" s="185">
        <v>19</v>
      </c>
      <c r="D35" s="84">
        <f>C35/C42</f>
        <v>0.03612167300380228</v>
      </c>
      <c r="E35" s="53"/>
      <c r="F35" s="45" t="s">
        <v>41</v>
      </c>
      <c r="G35" s="205">
        <v>18</v>
      </c>
      <c r="H35" s="110">
        <f>G35/G37</f>
        <v>0.034220532319391636</v>
      </c>
    </row>
    <row r="36" spans="1:8" ht="15">
      <c r="A36" s="223"/>
      <c r="B36" s="50" t="s">
        <v>109</v>
      </c>
      <c r="C36" s="206">
        <v>137</v>
      </c>
      <c r="D36" s="84">
        <f>C36/C42</f>
        <v>0.26045627376425856</v>
      </c>
      <c r="E36" s="53"/>
      <c r="F36" s="98" t="s">
        <v>6</v>
      </c>
      <c r="G36" s="83">
        <v>508</v>
      </c>
      <c r="H36" s="84">
        <f>G36/G37</f>
        <v>0.9657794676806084</v>
      </c>
    </row>
    <row r="37" spans="1:8" ht="15.75" thickBot="1">
      <c r="A37" s="223"/>
      <c r="B37" s="50" t="s">
        <v>105</v>
      </c>
      <c r="C37" s="206">
        <v>291</v>
      </c>
      <c r="D37" s="207">
        <f>C37/C42</f>
        <v>0.5532319391634981</v>
      </c>
      <c r="E37" s="53"/>
      <c r="F37" s="88" t="s">
        <v>42</v>
      </c>
      <c r="G37" s="89">
        <f>SUM(G34:G36)</f>
        <v>526</v>
      </c>
      <c r="H37" s="90">
        <f>G37/G37</f>
        <v>1</v>
      </c>
    </row>
    <row r="38" spans="1:8" ht="15.75" thickBot="1">
      <c r="A38" s="223"/>
      <c r="B38" s="50" t="s">
        <v>106</v>
      </c>
      <c r="C38" s="206">
        <v>20</v>
      </c>
      <c r="D38" s="207">
        <f>C38/C42</f>
        <v>0.03802281368821293</v>
      </c>
      <c r="E38" s="57"/>
      <c r="F38" s="49"/>
      <c r="G38" s="175"/>
      <c r="H38" s="180"/>
    </row>
    <row r="39" spans="1:8" ht="15">
      <c r="A39" s="223"/>
      <c r="B39" s="106" t="s">
        <v>37</v>
      </c>
      <c r="C39" s="206">
        <v>0</v>
      </c>
      <c r="D39" s="207">
        <f>C39/C42</f>
        <v>0</v>
      </c>
      <c r="E39" s="57"/>
      <c r="F39" s="410" t="s">
        <v>58</v>
      </c>
      <c r="G39" s="411"/>
      <c r="H39" s="412"/>
    </row>
    <row r="40" spans="1:8" ht="15.75" thickBot="1">
      <c r="A40" s="223"/>
      <c r="B40" s="45" t="s">
        <v>41</v>
      </c>
      <c r="C40" s="185">
        <v>2</v>
      </c>
      <c r="D40" s="84">
        <f>C40/C42</f>
        <v>0.0038022813688212928</v>
      </c>
      <c r="E40" s="53"/>
      <c r="F40" s="413"/>
      <c r="G40" s="414"/>
      <c r="H40" s="415"/>
    </row>
    <row r="41" spans="1:8" ht="15">
      <c r="A41" s="223"/>
      <c r="B41" s="45" t="s">
        <v>6</v>
      </c>
      <c r="C41" s="185">
        <v>31</v>
      </c>
      <c r="D41" s="84">
        <f>C41/C42</f>
        <v>0.058935361216730035</v>
      </c>
      <c r="E41" s="53"/>
      <c r="F41" s="85" t="s">
        <v>39</v>
      </c>
      <c r="G41" s="86">
        <v>0</v>
      </c>
      <c r="H41" s="87">
        <f>G41/G45</f>
        <v>0</v>
      </c>
    </row>
    <row r="42" spans="1:8" ht="15.75" thickBot="1">
      <c r="A42" s="223"/>
      <c r="B42" s="65" t="s">
        <v>42</v>
      </c>
      <c r="C42" s="194">
        <f>SUM(C34:C41)</f>
        <v>526</v>
      </c>
      <c r="D42" s="90">
        <f>C42/C42</f>
        <v>1</v>
      </c>
      <c r="E42" s="53"/>
      <c r="F42" s="94" t="s">
        <v>39</v>
      </c>
      <c r="G42" s="83">
        <v>0</v>
      </c>
      <c r="H42" s="84">
        <f>G42/G45</f>
        <v>0</v>
      </c>
    </row>
    <row r="43" spans="1:8" ht="15">
      <c r="A43" s="223"/>
      <c r="B43" s="48"/>
      <c r="C43" s="175"/>
      <c r="D43" s="176"/>
      <c r="E43" s="53"/>
      <c r="F43" s="45" t="s">
        <v>41</v>
      </c>
      <c r="G43" s="83">
        <v>16</v>
      </c>
      <c r="H43" s="84">
        <f>G43/G45</f>
        <v>0.030418250950570342</v>
      </c>
    </row>
    <row r="44" spans="1:8" ht="15.75" thickBot="1">
      <c r="A44" s="223"/>
      <c r="B44" s="48"/>
      <c r="C44" s="175"/>
      <c r="D44" s="176"/>
      <c r="E44" s="53"/>
      <c r="F44" s="94" t="s">
        <v>6</v>
      </c>
      <c r="G44" s="83">
        <v>510</v>
      </c>
      <c r="H44" s="84">
        <f>G44/G45</f>
        <v>0.9695817490494296</v>
      </c>
    </row>
    <row r="45" spans="1:8" ht="15.75" thickBot="1">
      <c r="A45" s="223"/>
      <c r="B45" s="404" t="s">
        <v>55</v>
      </c>
      <c r="C45" s="405"/>
      <c r="D45" s="406"/>
      <c r="E45" s="53"/>
      <c r="F45" s="88" t="s">
        <v>42</v>
      </c>
      <c r="G45" s="89">
        <f>SUM(G41:G44)</f>
        <v>526</v>
      </c>
      <c r="H45" s="90">
        <f>G45/G45</f>
        <v>1</v>
      </c>
    </row>
    <row r="46" spans="1:8" ht="15.75" thickBot="1">
      <c r="A46" s="223"/>
      <c r="B46" s="407"/>
      <c r="C46" s="408"/>
      <c r="D46" s="409"/>
      <c r="E46" s="53"/>
      <c r="F46" s="196"/>
      <c r="G46" s="208"/>
      <c r="H46" s="198"/>
    </row>
    <row r="47" spans="1:8" ht="15">
      <c r="A47" s="223"/>
      <c r="B47" s="189" t="s">
        <v>111</v>
      </c>
      <c r="C47" s="190">
        <v>204</v>
      </c>
      <c r="D47" s="191">
        <f>C47/C51</f>
        <v>0.38783269961977185</v>
      </c>
      <c r="E47" s="53"/>
      <c r="F47" s="416" t="s">
        <v>64</v>
      </c>
      <c r="G47" s="417"/>
      <c r="H47" s="418"/>
    </row>
    <row r="48" spans="1:8" ht="15.75" thickBot="1">
      <c r="A48" s="223"/>
      <c r="B48" s="45" t="s">
        <v>110</v>
      </c>
      <c r="C48" s="192">
        <v>217</v>
      </c>
      <c r="D48" s="72">
        <f>C48/C51</f>
        <v>0.41254752851711024</v>
      </c>
      <c r="E48" s="57"/>
      <c r="F48" s="419"/>
      <c r="G48" s="420"/>
      <c r="H48" s="421"/>
    </row>
    <row r="49" spans="1:8" ht="15">
      <c r="A49" s="223"/>
      <c r="B49" s="193" t="s">
        <v>98</v>
      </c>
      <c r="C49" s="192">
        <v>5</v>
      </c>
      <c r="D49" s="72">
        <f>C49/C51</f>
        <v>0.009505703422053232</v>
      </c>
      <c r="E49" s="57"/>
      <c r="F49" s="106" t="s">
        <v>141</v>
      </c>
      <c r="G49" s="78">
        <v>52</v>
      </c>
      <c r="H49" s="79">
        <f>G49/G54</f>
        <v>0.03301587301587302</v>
      </c>
    </row>
    <row r="50" spans="1:8" ht="15">
      <c r="A50" s="223"/>
      <c r="B50" s="73" t="s">
        <v>6</v>
      </c>
      <c r="C50" s="192">
        <v>100</v>
      </c>
      <c r="D50" s="72">
        <f>C50/C51</f>
        <v>0.19011406844106463</v>
      </c>
      <c r="E50" s="57"/>
      <c r="F50" s="106" t="s">
        <v>142</v>
      </c>
      <c r="G50" s="80">
        <v>2</v>
      </c>
      <c r="H50" s="81">
        <f>G50/G54</f>
        <v>0.0012698412698412698</v>
      </c>
    </row>
    <row r="51" spans="1:8" ht="15.75" thickBot="1">
      <c r="A51" s="223"/>
      <c r="B51" s="74" t="s">
        <v>42</v>
      </c>
      <c r="C51" s="195">
        <f>SUM(C47:C50)</f>
        <v>526</v>
      </c>
      <c r="D51" s="76">
        <f>C51/C51</f>
        <v>1</v>
      </c>
      <c r="E51" s="57"/>
      <c r="F51" s="106" t="s">
        <v>139</v>
      </c>
      <c r="G51" s="107">
        <v>1</v>
      </c>
      <c r="H51" s="108">
        <f>G51/G54</f>
        <v>0.0006349206349206349</v>
      </c>
    </row>
    <row r="52" spans="1:8" ht="15">
      <c r="A52" s="223"/>
      <c r="B52" s="48"/>
      <c r="C52" s="175"/>
      <c r="D52" s="176"/>
      <c r="E52" s="57"/>
      <c r="F52" s="45" t="s">
        <v>41</v>
      </c>
      <c r="G52" s="107">
        <v>10</v>
      </c>
      <c r="H52" s="108">
        <f>G52/G54</f>
        <v>0.006349206349206349</v>
      </c>
    </row>
    <row r="53" spans="1:8" ht="15.75" thickBot="1">
      <c r="A53" s="223"/>
      <c r="B53" s="48"/>
      <c r="C53" s="175"/>
      <c r="D53" s="176"/>
      <c r="E53" s="57"/>
      <c r="F53" s="106" t="s">
        <v>6</v>
      </c>
      <c r="G53" s="107">
        <v>1510</v>
      </c>
      <c r="H53" s="108">
        <f>G53/G54</f>
        <v>0.9587301587301588</v>
      </c>
    </row>
    <row r="54" spans="1:8" ht="15.75" thickBot="1">
      <c r="A54" s="223"/>
      <c r="B54" s="404" t="s">
        <v>65</v>
      </c>
      <c r="C54" s="405"/>
      <c r="D54" s="406"/>
      <c r="E54" s="57"/>
      <c r="F54" s="113" t="s">
        <v>42</v>
      </c>
      <c r="G54" s="114">
        <f>SUM(G49:G53)</f>
        <v>1575</v>
      </c>
      <c r="H54" s="115">
        <f>G54/G54</f>
        <v>1</v>
      </c>
    </row>
    <row r="55" spans="1:8" ht="15.75" thickBot="1">
      <c r="A55" s="223"/>
      <c r="B55" s="407"/>
      <c r="C55" s="408"/>
      <c r="D55" s="409"/>
      <c r="E55" s="57"/>
      <c r="F55" s="196"/>
      <c r="G55" s="208"/>
      <c r="H55" s="198"/>
    </row>
    <row r="56" spans="1:8" ht="15">
      <c r="A56" s="223"/>
      <c r="B56" s="209" t="s">
        <v>112</v>
      </c>
      <c r="C56" s="210">
        <v>415</v>
      </c>
      <c r="D56" s="191">
        <f>C56/C60</f>
        <v>0.7889733840304183</v>
      </c>
      <c r="E56" s="53"/>
      <c r="F56" s="422" t="s">
        <v>113</v>
      </c>
      <c r="G56" s="423"/>
      <c r="H56" s="424"/>
    </row>
    <row r="57" spans="1:8" ht="15">
      <c r="A57" s="223"/>
      <c r="B57" s="73" t="s">
        <v>39</v>
      </c>
      <c r="C57" s="211">
        <v>0</v>
      </c>
      <c r="D57" s="72">
        <f>C57/C60</f>
        <v>0</v>
      </c>
      <c r="E57" s="53"/>
      <c r="F57" s="425"/>
      <c r="G57" s="426"/>
      <c r="H57" s="427"/>
    </row>
    <row r="58" spans="1:8" ht="20.25" thickBot="1">
      <c r="A58" s="223"/>
      <c r="B58" s="45" t="s">
        <v>41</v>
      </c>
      <c r="C58" s="211">
        <v>5</v>
      </c>
      <c r="D58" s="72">
        <f>C58/C60</f>
        <v>0.009505703422053232</v>
      </c>
      <c r="E58" s="53"/>
      <c r="F58" s="428" t="s">
        <v>114</v>
      </c>
      <c r="G58" s="429"/>
      <c r="H58" s="430"/>
    </row>
    <row r="59" spans="1:8" ht="15">
      <c r="A59" s="223"/>
      <c r="B59" s="73" t="s">
        <v>6</v>
      </c>
      <c r="C59" s="211">
        <v>106</v>
      </c>
      <c r="D59" s="72">
        <f>C59/C60</f>
        <v>0.20152091254752852</v>
      </c>
      <c r="E59" s="53"/>
      <c r="F59" s="212" t="s">
        <v>115</v>
      </c>
      <c r="G59" s="213">
        <v>288</v>
      </c>
      <c r="H59" s="87">
        <f>G59/G70</f>
        <v>0.060836501901140684</v>
      </c>
    </row>
    <row r="60" spans="1:8" ht="15.75" thickBot="1">
      <c r="A60" s="223"/>
      <c r="B60" s="74" t="s">
        <v>42</v>
      </c>
      <c r="C60" s="214">
        <f>SUM(C56:C59)</f>
        <v>526</v>
      </c>
      <c r="D60" s="76">
        <f>C60/C60</f>
        <v>1</v>
      </c>
      <c r="E60" s="57"/>
      <c r="F60" s="94" t="s">
        <v>116</v>
      </c>
      <c r="G60" s="215">
        <v>295</v>
      </c>
      <c r="H60" s="84">
        <f>G60/G70</f>
        <v>0.06231516687790452</v>
      </c>
    </row>
    <row r="61" spans="1:8" ht="15">
      <c r="A61" s="223"/>
      <c r="B61" s="434"/>
      <c r="C61" s="435"/>
      <c r="D61" s="435"/>
      <c r="E61" s="57"/>
      <c r="F61" s="216" t="s">
        <v>117</v>
      </c>
      <c r="G61" s="215">
        <v>258</v>
      </c>
      <c r="H61" s="84">
        <f>G61/G70</f>
        <v>0.05449936628643853</v>
      </c>
    </row>
    <row r="62" spans="1:8" ht="15">
      <c r="A62" s="223"/>
      <c r="B62" s="379"/>
      <c r="C62" s="380"/>
      <c r="D62" s="380"/>
      <c r="E62" s="57"/>
      <c r="F62" s="216" t="s">
        <v>97</v>
      </c>
      <c r="G62" s="215">
        <v>323</v>
      </c>
      <c r="H62" s="84">
        <f>G62/G70</f>
        <v>0.06822982678495987</v>
      </c>
    </row>
    <row r="63" spans="1:8" ht="15.75" thickBot="1">
      <c r="A63" s="223"/>
      <c r="B63" s="48"/>
      <c r="C63" s="175"/>
      <c r="D63" s="176"/>
      <c r="E63" s="57"/>
      <c r="F63" s="216" t="s">
        <v>118</v>
      </c>
      <c r="G63" s="215">
        <v>288</v>
      </c>
      <c r="H63" s="84">
        <f>G63/G70</f>
        <v>0.060836501901140684</v>
      </c>
    </row>
    <row r="64" spans="1:8" ht="15">
      <c r="A64" s="223"/>
      <c r="B64" s="404" t="s">
        <v>81</v>
      </c>
      <c r="C64" s="405"/>
      <c r="D64" s="406"/>
      <c r="E64" s="57"/>
      <c r="F64" s="91" t="s">
        <v>119</v>
      </c>
      <c r="G64" s="215">
        <v>255</v>
      </c>
      <c r="H64" s="84">
        <f>G64/G70</f>
        <v>0.053865652724968315</v>
      </c>
    </row>
    <row r="65" spans="1:8" ht="15.75" thickBot="1">
      <c r="A65" s="223"/>
      <c r="B65" s="407"/>
      <c r="C65" s="408"/>
      <c r="D65" s="409"/>
      <c r="E65" s="57"/>
      <c r="F65" s="91" t="s">
        <v>120</v>
      </c>
      <c r="G65" s="215">
        <v>276</v>
      </c>
      <c r="H65" s="84">
        <f>G65/G70</f>
        <v>0.058301647655259824</v>
      </c>
    </row>
    <row r="66" spans="1:8" ht="15">
      <c r="A66" s="223"/>
      <c r="B66" s="99" t="s">
        <v>125</v>
      </c>
      <c r="C66" s="217">
        <v>313</v>
      </c>
      <c r="D66" s="101">
        <f>C66/C70</f>
        <v>0.5950570342205324</v>
      </c>
      <c r="E66" s="57"/>
      <c r="F66" s="91" t="s">
        <v>121</v>
      </c>
      <c r="G66" s="215">
        <v>280</v>
      </c>
      <c r="H66" s="84">
        <f>G66/G70</f>
        <v>0.059146599070553446</v>
      </c>
    </row>
    <row r="67" spans="1:8" ht="15">
      <c r="A67" s="223"/>
      <c r="B67" s="91" t="s">
        <v>126</v>
      </c>
      <c r="C67" s="218">
        <v>144</v>
      </c>
      <c r="D67" s="93">
        <f>C67/C70</f>
        <v>0.2737642585551331</v>
      </c>
      <c r="E67" s="57"/>
      <c r="F67" s="91" t="s">
        <v>122</v>
      </c>
      <c r="G67" s="215">
        <v>276</v>
      </c>
      <c r="H67" s="84">
        <f>G67/G70</f>
        <v>0.058301647655259824</v>
      </c>
    </row>
    <row r="68" spans="1:8" ht="15">
      <c r="A68" s="223"/>
      <c r="B68" s="45" t="s">
        <v>41</v>
      </c>
      <c r="C68" s="218">
        <v>1</v>
      </c>
      <c r="D68" s="93">
        <f>C68/C70</f>
        <v>0.0019011406844106464</v>
      </c>
      <c r="E68" s="49"/>
      <c r="F68" s="94" t="s">
        <v>41</v>
      </c>
      <c r="G68" s="215">
        <v>9</v>
      </c>
      <c r="H68" s="84">
        <f>G68/G70</f>
        <v>0.0019011406844106464</v>
      </c>
    </row>
    <row r="69" spans="1:8" ht="15">
      <c r="A69" s="223"/>
      <c r="B69" s="94" t="s">
        <v>6</v>
      </c>
      <c r="C69" s="219">
        <v>68</v>
      </c>
      <c r="D69" s="81">
        <f>C69/C70</f>
        <v>0.12927756653992395</v>
      </c>
      <c r="E69" s="53"/>
      <c r="F69" s="94" t="s">
        <v>6</v>
      </c>
      <c r="G69" s="215">
        <v>2186</v>
      </c>
      <c r="H69" s="84">
        <f>G69/G70</f>
        <v>0.46176594845796365</v>
      </c>
    </row>
    <row r="70" spans="1:8" ht="15.75" thickBot="1">
      <c r="A70" s="223"/>
      <c r="B70" s="95" t="s">
        <v>42</v>
      </c>
      <c r="C70" s="220">
        <f>SUM(C66:C69)</f>
        <v>526</v>
      </c>
      <c r="D70" s="97">
        <f>C70/C70</f>
        <v>1</v>
      </c>
      <c r="E70" s="221"/>
      <c r="F70" s="88" t="s">
        <v>42</v>
      </c>
      <c r="G70" s="222">
        <f>SUM(G59:G69)</f>
        <v>4734</v>
      </c>
      <c r="H70" s="90">
        <f>G70/G70</f>
        <v>1</v>
      </c>
    </row>
  </sheetData>
  <sheetProtection/>
  <mergeCells count="22">
    <mergeCell ref="B1:H1"/>
    <mergeCell ref="B3:D3"/>
    <mergeCell ref="F3:H4"/>
    <mergeCell ref="B4:D4"/>
    <mergeCell ref="B5:D6"/>
    <mergeCell ref="B8:D9"/>
    <mergeCell ref="B17:D17"/>
    <mergeCell ref="F18:H19"/>
    <mergeCell ref="F25:H26"/>
    <mergeCell ref="B30:D30"/>
    <mergeCell ref="B31:D31"/>
    <mergeCell ref="B32:D33"/>
    <mergeCell ref="F32:H33"/>
    <mergeCell ref="B61:D61"/>
    <mergeCell ref="B62:D62"/>
    <mergeCell ref="B64:D65"/>
    <mergeCell ref="F39:H40"/>
    <mergeCell ref="B45:D46"/>
    <mergeCell ref="F47:H48"/>
    <mergeCell ref="B54:D55"/>
    <mergeCell ref="F56:H57"/>
    <mergeCell ref="F58:H58"/>
  </mergeCells>
  <conditionalFormatting sqref="C21:C27">
    <cfRule type="top10" priority="1" dxfId="0" stopIfTrue="1" rank="1"/>
  </conditionalFormatting>
  <conditionalFormatting sqref="C10:C14">
    <cfRule type="top10" priority="15" dxfId="0" stopIfTrue="1" rank="1"/>
    <cfRule type="top10" priority="16" dxfId="0" stopIfTrue="1" rank="1"/>
  </conditionalFormatting>
  <conditionalFormatting sqref="C56:C58">
    <cfRule type="top10" priority="13" dxfId="0" stopIfTrue="1" rank="1"/>
    <cfRule type="top10" priority="17" dxfId="0" stopIfTrue="1" rank="1"/>
  </conditionalFormatting>
  <conditionalFormatting sqref="C47:C49">
    <cfRule type="top10" priority="14" dxfId="0" stopIfTrue="1" rank="1"/>
    <cfRule type="top10" priority="18" dxfId="0" stopIfTrue="1" rank="1"/>
  </conditionalFormatting>
  <conditionalFormatting sqref="C66:C68">
    <cfRule type="top10" priority="12" dxfId="0" stopIfTrue="1" rank="1"/>
  </conditionalFormatting>
  <conditionalFormatting sqref="G49:G52">
    <cfRule type="top10" priority="11" dxfId="0" stopIfTrue="1" rank="3"/>
  </conditionalFormatting>
  <conditionalFormatting sqref="C34:C40">
    <cfRule type="top10" priority="10" dxfId="0" stopIfTrue="1" rank="1"/>
  </conditionalFormatting>
  <conditionalFormatting sqref="G59:G68">
    <cfRule type="top10" priority="9" dxfId="9" stopIfTrue="1" rank="9"/>
  </conditionalFormatting>
  <conditionalFormatting sqref="G12:G14">
    <cfRule type="top10" priority="7" dxfId="0" stopIfTrue="1" rank="1"/>
    <cfRule type="top10" priority="8" dxfId="0" stopIfTrue="1" rank="1"/>
  </conditionalFormatting>
  <conditionalFormatting sqref="G20">
    <cfRule type="top10" priority="6" dxfId="0" stopIfTrue="1" rank="1"/>
  </conditionalFormatting>
  <conditionalFormatting sqref="G27">
    <cfRule type="top10" priority="5" dxfId="0" stopIfTrue="1" rank="1"/>
  </conditionalFormatting>
  <conditionalFormatting sqref="G34">
    <cfRule type="top10" priority="4" dxfId="0" stopIfTrue="1" rank="1"/>
  </conditionalFormatting>
  <conditionalFormatting sqref="G41:G43">
    <cfRule type="top10" priority="2" dxfId="0" stopIfTrue="1" rank="1"/>
    <cfRule type="top10" priority="3" dxfId="2" stopIfTrue="1" rank="1"/>
  </conditionalFormatting>
  <printOptions/>
  <pageMargins left="0.7" right="0.7" top="0.5" bottom="0.5" header="0.3" footer="0.3"/>
  <pageSetup horizontalDpi="600" verticalDpi="600" orientation="portrait" paperSize="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J70"/>
  <sheetViews>
    <sheetView zoomScalePageLayoutView="0" workbookViewId="0" topLeftCell="A40">
      <selection activeCell="M16" sqref="M16"/>
    </sheetView>
  </sheetViews>
  <sheetFormatPr defaultColWidth="9.140625" defaultRowHeight="15"/>
  <cols>
    <col min="1" max="1" width="2.421875" style="0" customWidth="1"/>
    <col min="2" max="2" width="25.7109375" style="0" customWidth="1"/>
    <col min="3" max="3" width="11.421875" style="0" customWidth="1"/>
    <col min="5" max="5" width="2.00390625" style="0" customWidth="1"/>
    <col min="6" max="6" width="28.140625" style="0" customWidth="1"/>
    <col min="7" max="7" width="7.7109375" style="0" customWidth="1"/>
  </cols>
  <sheetData>
    <row r="1" spans="2:8" ht="27" thickBot="1">
      <c r="B1" s="436" t="s">
        <v>29</v>
      </c>
      <c r="C1" s="437"/>
      <c r="D1" s="437"/>
      <c r="E1" s="437"/>
      <c r="F1" s="437"/>
      <c r="G1" s="437"/>
      <c r="H1" s="438"/>
    </row>
    <row r="2" spans="2:8" ht="19.5" thickBot="1">
      <c r="B2" s="35"/>
      <c r="C2" s="169"/>
      <c r="D2" s="170"/>
      <c r="E2" s="37"/>
      <c r="F2" s="36"/>
      <c r="G2" s="38"/>
      <c r="H2" s="39"/>
    </row>
    <row r="3" spans="2:8" ht="21.75" customHeight="1">
      <c r="B3" s="447" t="s">
        <v>3</v>
      </c>
      <c r="C3" s="448"/>
      <c r="D3" s="449"/>
      <c r="E3" s="171"/>
      <c r="F3" s="450" t="s">
        <v>84</v>
      </c>
      <c r="G3" s="451"/>
      <c r="H3" s="452"/>
    </row>
    <row r="4" spans="2:8" ht="17.25" customHeight="1" thickBot="1">
      <c r="B4" s="456" t="s">
        <v>91</v>
      </c>
      <c r="C4" s="457"/>
      <c r="D4" s="458"/>
      <c r="E4" s="171"/>
      <c r="F4" s="453"/>
      <c r="G4" s="454"/>
      <c r="H4" s="455"/>
    </row>
    <row r="5" spans="2:8" ht="23.25" customHeight="1">
      <c r="B5" s="360" t="s">
        <v>132</v>
      </c>
      <c r="C5" s="358"/>
      <c r="D5" s="359"/>
      <c r="E5" s="171"/>
      <c r="F5" s="172" t="s">
        <v>127</v>
      </c>
      <c r="G5" s="173">
        <v>321</v>
      </c>
      <c r="H5" s="110">
        <f>G5/G8</f>
        <v>0.7054945054945055</v>
      </c>
    </row>
    <row r="6" spans="2:8" ht="15.75" customHeight="1" thickBot="1">
      <c r="B6" s="361"/>
      <c r="C6" s="362"/>
      <c r="D6" s="363"/>
      <c r="E6" s="171"/>
      <c r="F6" s="106" t="s">
        <v>41</v>
      </c>
      <c r="G6" s="174">
        <v>11</v>
      </c>
      <c r="H6" s="110">
        <f>G6/G8</f>
        <v>0.024175824175824177</v>
      </c>
    </row>
    <row r="7" spans="2:8" ht="15.75" thickBot="1">
      <c r="B7" s="48"/>
      <c r="C7" s="175"/>
      <c r="D7" s="176"/>
      <c r="E7" s="49"/>
      <c r="F7" s="106" t="s">
        <v>6</v>
      </c>
      <c r="G7" s="174">
        <v>123</v>
      </c>
      <c r="H7" s="110">
        <f>G7/G8</f>
        <v>0.2703296703296703</v>
      </c>
    </row>
    <row r="8" spans="2:8" ht="15.75" thickBot="1">
      <c r="B8" s="439" t="s">
        <v>35</v>
      </c>
      <c r="C8" s="440"/>
      <c r="D8" s="441"/>
      <c r="E8" s="49"/>
      <c r="F8" s="113" t="s">
        <v>42</v>
      </c>
      <c r="G8" s="177">
        <f>SUM(G5:G7)</f>
        <v>455</v>
      </c>
      <c r="H8" s="178">
        <f>G8/G8</f>
        <v>1</v>
      </c>
    </row>
    <row r="9" spans="2:8" ht="15.75" thickBot="1">
      <c r="B9" s="442"/>
      <c r="C9" s="443"/>
      <c r="D9" s="444"/>
      <c r="E9" s="53"/>
      <c r="F9" s="49"/>
      <c r="G9" s="179"/>
      <c r="H9" s="180"/>
    </row>
    <row r="10" spans="2:8" ht="19.5">
      <c r="B10" s="54" t="s">
        <v>93</v>
      </c>
      <c r="C10" s="181">
        <v>3</v>
      </c>
      <c r="D10" s="87">
        <f>C10/C16</f>
        <v>0.006593406593406593</v>
      </c>
      <c r="E10" s="57"/>
      <c r="F10" s="182" t="s">
        <v>30</v>
      </c>
      <c r="G10" s="183"/>
      <c r="H10" s="184"/>
    </row>
    <row r="11" spans="2:8" ht="20.25" thickBot="1">
      <c r="B11" s="45" t="s">
        <v>94</v>
      </c>
      <c r="C11" s="185">
        <v>390</v>
      </c>
      <c r="D11" s="84">
        <f>C11/C16</f>
        <v>0.8571428571428571</v>
      </c>
      <c r="E11" s="57"/>
      <c r="F11" s="186"/>
      <c r="G11" s="187"/>
      <c r="H11" s="188"/>
    </row>
    <row r="12" spans="2:8" ht="15">
      <c r="B12" s="45" t="s">
        <v>95</v>
      </c>
      <c r="C12" s="185">
        <v>57</v>
      </c>
      <c r="D12" s="84">
        <f>C12/C16</f>
        <v>0.12527472527472527</v>
      </c>
      <c r="E12" s="57"/>
      <c r="F12" s="189" t="s">
        <v>97</v>
      </c>
      <c r="G12" s="190">
        <v>243</v>
      </c>
      <c r="H12" s="191">
        <f>G12/G16</f>
        <v>0.5340659340659341</v>
      </c>
    </row>
    <row r="13" spans="2:8" ht="15">
      <c r="B13" s="45" t="s">
        <v>39</v>
      </c>
      <c r="C13" s="185">
        <v>0</v>
      </c>
      <c r="D13" s="84">
        <f>C13/C16</f>
        <v>0</v>
      </c>
      <c r="E13" s="57"/>
      <c r="F13" s="45" t="s">
        <v>96</v>
      </c>
      <c r="G13" s="192">
        <v>134</v>
      </c>
      <c r="H13" s="72">
        <f>G13/G16</f>
        <v>0.2945054945054945</v>
      </c>
    </row>
    <row r="14" spans="2:8" ht="15">
      <c r="B14" s="45" t="s">
        <v>98</v>
      </c>
      <c r="C14" s="185">
        <v>4</v>
      </c>
      <c r="D14" s="84">
        <f>C14/C16</f>
        <v>0.008791208791208791</v>
      </c>
      <c r="E14" s="57"/>
      <c r="F14" s="193" t="s">
        <v>98</v>
      </c>
      <c r="G14" s="192">
        <v>43</v>
      </c>
      <c r="H14" s="72">
        <f>G14/G16</f>
        <v>0.0945054945054945</v>
      </c>
    </row>
    <row r="15" spans="2:8" ht="15">
      <c r="B15" s="45" t="s">
        <v>6</v>
      </c>
      <c r="C15" s="185">
        <v>1</v>
      </c>
      <c r="D15" s="84">
        <f>C15/C16</f>
        <v>0.002197802197802198</v>
      </c>
      <c r="E15" s="57"/>
      <c r="F15" s="73" t="s">
        <v>6</v>
      </c>
      <c r="G15" s="192">
        <v>35</v>
      </c>
      <c r="H15" s="72">
        <f>G15/G16</f>
        <v>0.07692307692307693</v>
      </c>
    </row>
    <row r="16" spans="2:8" ht="15.75" thickBot="1">
      <c r="B16" s="65" t="s">
        <v>42</v>
      </c>
      <c r="C16" s="194">
        <f>SUM(C10:C15)</f>
        <v>455</v>
      </c>
      <c r="D16" s="90">
        <f>C16/C16</f>
        <v>1</v>
      </c>
      <c r="E16" s="57"/>
      <c r="F16" s="74" t="s">
        <v>42</v>
      </c>
      <c r="G16" s="195">
        <f>SUM(G12:G15)</f>
        <v>455</v>
      </c>
      <c r="H16" s="76">
        <f>G16/G16</f>
        <v>1</v>
      </c>
    </row>
    <row r="17" spans="2:8" ht="15.75" thickBot="1">
      <c r="B17" s="445"/>
      <c r="C17" s="446"/>
      <c r="D17" s="446"/>
      <c r="E17" s="57"/>
      <c r="F17" s="196"/>
      <c r="G17" s="197"/>
      <c r="H17" s="198"/>
    </row>
    <row r="18" spans="2:8" ht="15.75" thickBot="1">
      <c r="B18" s="48"/>
      <c r="C18" s="175"/>
      <c r="D18" s="176"/>
      <c r="E18" s="57"/>
      <c r="F18" s="410" t="s">
        <v>99</v>
      </c>
      <c r="G18" s="411"/>
      <c r="H18" s="412"/>
    </row>
    <row r="19" spans="2:8" ht="20.25" thickBot="1">
      <c r="B19" s="199" t="s">
        <v>44</v>
      </c>
      <c r="C19" s="200"/>
      <c r="D19" s="201"/>
      <c r="E19" s="57"/>
      <c r="F19" s="413"/>
      <c r="G19" s="414"/>
      <c r="H19" s="415"/>
    </row>
    <row r="20" spans="2:8" ht="19.5">
      <c r="B20" s="202"/>
      <c r="C20" s="203"/>
      <c r="D20" s="204"/>
      <c r="E20" s="57"/>
      <c r="F20" s="172" t="s">
        <v>37</v>
      </c>
      <c r="G20" s="78">
        <v>0</v>
      </c>
      <c r="H20" s="79">
        <f>G20/G23</f>
        <v>0</v>
      </c>
    </row>
    <row r="21" spans="2:8" ht="15">
      <c r="B21" s="45" t="s">
        <v>100</v>
      </c>
      <c r="C21" s="185">
        <v>20</v>
      </c>
      <c r="D21" s="84">
        <f>C21/C29</f>
        <v>0.04395604395604396</v>
      </c>
      <c r="E21" s="57"/>
      <c r="F21" s="45" t="s">
        <v>41</v>
      </c>
      <c r="G21" s="205">
        <v>16</v>
      </c>
      <c r="H21" s="110">
        <f>G21/G23</f>
        <v>0.035164835164835165</v>
      </c>
    </row>
    <row r="22" spans="2:8" ht="15">
      <c r="B22" s="50" t="s">
        <v>101</v>
      </c>
      <c r="C22" s="185">
        <v>148</v>
      </c>
      <c r="D22" s="84">
        <f>C22/C29</f>
        <v>0.3252747252747253</v>
      </c>
      <c r="E22" s="57"/>
      <c r="F22" s="98" t="s">
        <v>6</v>
      </c>
      <c r="G22" s="83">
        <v>439</v>
      </c>
      <c r="H22" s="84">
        <f>G22/G23</f>
        <v>0.9648351648351648</v>
      </c>
    </row>
    <row r="23" spans="2:8" ht="15.75" thickBot="1">
      <c r="B23" s="50" t="s">
        <v>102</v>
      </c>
      <c r="C23" s="206">
        <v>18</v>
      </c>
      <c r="D23" s="84">
        <f>C23/C29</f>
        <v>0.03956043956043956</v>
      </c>
      <c r="E23" s="57"/>
      <c r="F23" s="88" t="s">
        <v>42</v>
      </c>
      <c r="G23" s="89">
        <f>SUM(G20:G22)</f>
        <v>455</v>
      </c>
      <c r="H23" s="90">
        <f>G23/G23</f>
        <v>1</v>
      </c>
    </row>
    <row r="24" spans="2:8" ht="15.75" thickBot="1">
      <c r="B24" s="50" t="s">
        <v>103</v>
      </c>
      <c r="C24" s="206">
        <v>241</v>
      </c>
      <c r="D24" s="207">
        <f>C24/C29</f>
        <v>0.5296703296703297</v>
      </c>
      <c r="E24" s="57"/>
      <c r="F24" s="196"/>
      <c r="G24" s="197"/>
      <c r="H24" s="198"/>
    </row>
    <row r="25" spans="2:8" ht="15">
      <c r="B25" s="50" t="s">
        <v>37</v>
      </c>
      <c r="C25" s="206">
        <v>0</v>
      </c>
      <c r="D25" s="207">
        <f>C25/C29</f>
        <v>0</v>
      </c>
      <c r="E25" s="53"/>
      <c r="F25" s="410" t="s">
        <v>49</v>
      </c>
      <c r="G25" s="411"/>
      <c r="H25" s="412"/>
    </row>
    <row r="26" spans="2:8" ht="15.75" thickBot="1">
      <c r="B26" s="106" t="s">
        <v>37</v>
      </c>
      <c r="C26" s="206">
        <v>0</v>
      </c>
      <c r="D26" s="207">
        <f>C26/C29</f>
        <v>0</v>
      </c>
      <c r="E26" s="53"/>
      <c r="F26" s="413"/>
      <c r="G26" s="414"/>
      <c r="H26" s="415"/>
    </row>
    <row r="27" spans="2:8" ht="15">
      <c r="B27" s="45" t="s">
        <v>41</v>
      </c>
      <c r="C27" s="185">
        <v>8</v>
      </c>
      <c r="D27" s="84">
        <f>C27/C29</f>
        <v>0.017582417582417582</v>
      </c>
      <c r="E27" s="53"/>
      <c r="F27" s="172" t="s">
        <v>37</v>
      </c>
      <c r="G27" s="78">
        <v>0</v>
      </c>
      <c r="H27" s="79">
        <f>G27/G30</f>
        <v>0</v>
      </c>
    </row>
    <row r="28" spans="2:8" ht="15">
      <c r="B28" s="45" t="s">
        <v>6</v>
      </c>
      <c r="C28" s="185">
        <v>20</v>
      </c>
      <c r="D28" s="84">
        <f>C28/C29</f>
        <v>0.04395604395604396</v>
      </c>
      <c r="E28" s="53"/>
      <c r="F28" s="45" t="s">
        <v>41</v>
      </c>
      <c r="G28" s="205">
        <v>13</v>
      </c>
      <c r="H28" s="110">
        <f>G28/G30</f>
        <v>0.02857142857142857</v>
      </c>
    </row>
    <row r="29" spans="2:8" ht="15.75" thickBot="1">
      <c r="B29" s="65" t="s">
        <v>42</v>
      </c>
      <c r="C29" s="194">
        <f>SUM(C21:C28)</f>
        <v>455</v>
      </c>
      <c r="D29" s="90">
        <f>C29/C29</f>
        <v>1</v>
      </c>
      <c r="E29" s="53"/>
      <c r="F29" s="98" t="s">
        <v>6</v>
      </c>
      <c r="G29" s="83">
        <v>442</v>
      </c>
      <c r="H29" s="84">
        <f>G29/G30</f>
        <v>0.9714285714285714</v>
      </c>
    </row>
    <row r="30" spans="2:8" ht="15.75" thickBot="1">
      <c r="B30" s="379"/>
      <c r="C30" s="380"/>
      <c r="D30" s="380"/>
      <c r="E30" s="53"/>
      <c r="F30" s="88" t="s">
        <v>42</v>
      </c>
      <c r="G30" s="89">
        <f>SUM(G27:G29)</f>
        <v>455</v>
      </c>
      <c r="H30" s="90">
        <f>G30/G30</f>
        <v>1</v>
      </c>
    </row>
    <row r="31" spans="2:8" ht="15.75" thickBot="1">
      <c r="B31" s="379"/>
      <c r="C31" s="380"/>
      <c r="D31" s="380"/>
      <c r="E31" s="53"/>
      <c r="F31" s="49"/>
      <c r="G31" s="175"/>
      <c r="H31" s="180"/>
    </row>
    <row r="32" spans="2:8" ht="15">
      <c r="B32" s="410" t="s">
        <v>104</v>
      </c>
      <c r="C32" s="411"/>
      <c r="D32" s="412"/>
      <c r="E32" s="53"/>
      <c r="F32" s="410" t="s">
        <v>53</v>
      </c>
      <c r="G32" s="411"/>
      <c r="H32" s="412"/>
    </row>
    <row r="33" spans="2:8" ht="15.75" thickBot="1">
      <c r="B33" s="431"/>
      <c r="C33" s="432"/>
      <c r="D33" s="433"/>
      <c r="E33" s="53"/>
      <c r="F33" s="413"/>
      <c r="G33" s="414"/>
      <c r="H33" s="415"/>
    </row>
    <row r="34" spans="2:8" ht="15">
      <c r="B34" s="45" t="s">
        <v>106</v>
      </c>
      <c r="C34" s="185">
        <v>32</v>
      </c>
      <c r="D34" s="84">
        <f>C34/C42</f>
        <v>0.07032967032967033</v>
      </c>
      <c r="E34" s="53"/>
      <c r="F34" s="172" t="s">
        <v>37</v>
      </c>
      <c r="G34" s="78">
        <v>0</v>
      </c>
      <c r="H34" s="79">
        <f>G34/G37</f>
        <v>0</v>
      </c>
    </row>
    <row r="35" spans="2:8" ht="15">
      <c r="B35" s="50" t="s">
        <v>107</v>
      </c>
      <c r="C35" s="185">
        <v>18</v>
      </c>
      <c r="D35" s="84">
        <f>C35/C42</f>
        <v>0.03956043956043956</v>
      </c>
      <c r="E35" s="53"/>
      <c r="F35" s="45" t="s">
        <v>41</v>
      </c>
      <c r="G35" s="205">
        <v>10</v>
      </c>
      <c r="H35" s="110">
        <f>G35/G37</f>
        <v>0.02197802197802198</v>
      </c>
    </row>
    <row r="36" spans="2:8" ht="15">
      <c r="B36" s="50" t="s">
        <v>108</v>
      </c>
      <c r="C36" s="206">
        <v>12</v>
      </c>
      <c r="D36" s="84">
        <f>C36/C42</f>
        <v>0.026373626373626374</v>
      </c>
      <c r="E36" s="53"/>
      <c r="F36" s="98" t="s">
        <v>6</v>
      </c>
      <c r="G36" s="83">
        <v>445</v>
      </c>
      <c r="H36" s="84">
        <f>G36/G37</f>
        <v>0.978021978021978</v>
      </c>
    </row>
    <row r="37" spans="2:8" ht="15.75" thickBot="1">
      <c r="B37" s="50" t="s">
        <v>109</v>
      </c>
      <c r="C37" s="206">
        <v>132</v>
      </c>
      <c r="D37" s="207">
        <f>C37/C42</f>
        <v>0.29010989010989013</v>
      </c>
      <c r="E37" s="53"/>
      <c r="F37" s="88" t="s">
        <v>42</v>
      </c>
      <c r="G37" s="89">
        <f>SUM(G34:G36)</f>
        <v>455</v>
      </c>
      <c r="H37" s="90">
        <f>G37/G37</f>
        <v>1</v>
      </c>
    </row>
    <row r="38" spans="2:8" ht="15.75" thickBot="1">
      <c r="B38" s="50" t="s">
        <v>105</v>
      </c>
      <c r="C38" s="206">
        <v>223</v>
      </c>
      <c r="D38" s="207">
        <f>C38/C42</f>
        <v>0.4901098901098901</v>
      </c>
      <c r="E38" s="57"/>
      <c r="F38" s="49"/>
      <c r="G38" s="175"/>
      <c r="H38" s="180"/>
    </row>
    <row r="39" spans="2:8" ht="15">
      <c r="B39" s="106" t="s">
        <v>37</v>
      </c>
      <c r="C39" s="206">
        <v>0</v>
      </c>
      <c r="D39" s="207">
        <f>C39/C42</f>
        <v>0</v>
      </c>
      <c r="E39" s="57"/>
      <c r="F39" s="410" t="s">
        <v>58</v>
      </c>
      <c r="G39" s="411"/>
      <c r="H39" s="412"/>
    </row>
    <row r="40" spans="2:8" ht="15.75" thickBot="1">
      <c r="B40" s="45" t="s">
        <v>41</v>
      </c>
      <c r="C40" s="185">
        <v>7</v>
      </c>
      <c r="D40" s="84">
        <f>C40/C42</f>
        <v>0.015384615384615385</v>
      </c>
      <c r="E40" s="53"/>
      <c r="F40" s="413"/>
      <c r="G40" s="414"/>
      <c r="H40" s="415"/>
    </row>
    <row r="41" spans="2:8" ht="15">
      <c r="B41" s="45" t="s">
        <v>6</v>
      </c>
      <c r="C41" s="185">
        <v>31</v>
      </c>
      <c r="D41" s="84">
        <f>C41/C42</f>
        <v>0.06813186813186813</v>
      </c>
      <c r="E41" s="53"/>
      <c r="F41" s="85" t="s">
        <v>37</v>
      </c>
      <c r="G41" s="86">
        <v>0</v>
      </c>
      <c r="H41" s="87">
        <f>G41/G45</f>
        <v>0</v>
      </c>
    </row>
    <row r="42" spans="2:8" ht="15.75" thickBot="1">
      <c r="B42" s="65" t="s">
        <v>42</v>
      </c>
      <c r="C42" s="194">
        <f>SUM(C34:C41)</f>
        <v>455</v>
      </c>
      <c r="D42" s="90">
        <f>C42/C42</f>
        <v>1</v>
      </c>
      <c r="E42" s="53"/>
      <c r="F42" s="94" t="s">
        <v>39</v>
      </c>
      <c r="G42" s="83">
        <v>0</v>
      </c>
      <c r="H42" s="84">
        <f>G42/G45</f>
        <v>0</v>
      </c>
    </row>
    <row r="43" spans="2:8" ht="15">
      <c r="B43" s="48"/>
      <c r="C43" s="175"/>
      <c r="D43" s="176"/>
      <c r="E43" s="53"/>
      <c r="F43" s="45" t="s">
        <v>41</v>
      </c>
      <c r="G43" s="83">
        <v>9</v>
      </c>
      <c r="H43" s="84">
        <f>G43/G45</f>
        <v>0.01978021978021978</v>
      </c>
    </row>
    <row r="44" spans="2:8" ht="15.75" thickBot="1">
      <c r="B44" s="48"/>
      <c r="C44" s="175"/>
      <c r="D44" s="176"/>
      <c r="E44" s="53"/>
      <c r="F44" s="94" t="s">
        <v>6</v>
      </c>
      <c r="G44" s="83">
        <v>446</v>
      </c>
      <c r="H44" s="84">
        <f>G44/G45</f>
        <v>0.9802197802197802</v>
      </c>
    </row>
    <row r="45" spans="2:8" ht="15.75" thickBot="1">
      <c r="B45" s="404" t="s">
        <v>55</v>
      </c>
      <c r="C45" s="405"/>
      <c r="D45" s="406"/>
      <c r="E45" s="53"/>
      <c r="F45" s="88" t="s">
        <v>42</v>
      </c>
      <c r="G45" s="89">
        <f>SUM(G41:G44)</f>
        <v>455</v>
      </c>
      <c r="H45" s="90">
        <f>G45/G45</f>
        <v>1</v>
      </c>
    </row>
    <row r="46" spans="2:8" ht="15.75" thickBot="1">
      <c r="B46" s="407"/>
      <c r="C46" s="408"/>
      <c r="D46" s="409"/>
      <c r="E46" s="53"/>
      <c r="F46" s="196"/>
      <c r="G46" s="208"/>
      <c r="H46" s="198"/>
    </row>
    <row r="47" spans="2:8" ht="15">
      <c r="B47" s="189" t="s">
        <v>110</v>
      </c>
      <c r="C47" s="190">
        <v>204</v>
      </c>
      <c r="D47" s="191">
        <f>C47/C51</f>
        <v>0.44835164835164837</v>
      </c>
      <c r="E47" s="53"/>
      <c r="F47" s="416" t="s">
        <v>64</v>
      </c>
      <c r="G47" s="417"/>
      <c r="H47" s="418"/>
    </row>
    <row r="48" spans="2:8" ht="15.75" thickBot="1">
      <c r="B48" s="45" t="s">
        <v>111</v>
      </c>
      <c r="C48" s="192">
        <v>144</v>
      </c>
      <c r="D48" s="72">
        <f>C48/C51</f>
        <v>0.31648351648351647</v>
      </c>
      <c r="E48" s="57"/>
      <c r="F48" s="419"/>
      <c r="G48" s="420"/>
      <c r="H48" s="421"/>
    </row>
    <row r="49" spans="2:8" ht="15">
      <c r="B49" s="193" t="s">
        <v>98</v>
      </c>
      <c r="C49" s="192">
        <v>8</v>
      </c>
      <c r="D49" s="72">
        <f>C49/C51</f>
        <v>0.017582417582417582</v>
      </c>
      <c r="E49" s="57"/>
      <c r="F49" s="106" t="s">
        <v>131</v>
      </c>
      <c r="G49" s="78">
        <v>56</v>
      </c>
      <c r="H49" s="79">
        <f>G49/G54</f>
        <v>0.041025641025641026</v>
      </c>
    </row>
    <row r="50" spans="2:8" ht="15">
      <c r="B50" s="73" t="s">
        <v>6</v>
      </c>
      <c r="C50" s="192">
        <v>99</v>
      </c>
      <c r="D50" s="72">
        <f>C50/C51</f>
        <v>0.2175824175824176</v>
      </c>
      <c r="E50" s="57"/>
      <c r="F50" s="106" t="s">
        <v>142</v>
      </c>
      <c r="G50" s="80">
        <v>4</v>
      </c>
      <c r="H50" s="81">
        <f>G50/G54</f>
        <v>0.0029304029304029304</v>
      </c>
    </row>
    <row r="51" spans="2:8" ht="15.75" thickBot="1">
      <c r="B51" s="74" t="s">
        <v>42</v>
      </c>
      <c r="C51" s="195">
        <f>SUM(C47:C50)</f>
        <v>455</v>
      </c>
      <c r="D51" s="76">
        <f>C51/C51</f>
        <v>1</v>
      </c>
      <c r="E51" s="57"/>
      <c r="F51" s="106" t="s">
        <v>149</v>
      </c>
      <c r="G51" s="107">
        <v>0</v>
      </c>
      <c r="H51" s="108">
        <f>G51/G54</f>
        <v>0</v>
      </c>
    </row>
    <row r="52" spans="2:8" ht="15">
      <c r="B52" s="48"/>
      <c r="C52" s="175"/>
      <c r="D52" s="176"/>
      <c r="E52" s="57"/>
      <c r="F52" s="45" t="s">
        <v>41</v>
      </c>
      <c r="G52" s="107">
        <v>17</v>
      </c>
      <c r="H52" s="108">
        <f>G52/G54</f>
        <v>0.012454212454212455</v>
      </c>
    </row>
    <row r="53" spans="2:10" ht="15.75" thickBot="1">
      <c r="B53" s="48"/>
      <c r="C53" s="175"/>
      <c r="D53" s="176"/>
      <c r="E53" s="57"/>
      <c r="F53" s="106" t="s">
        <v>6</v>
      </c>
      <c r="G53" s="107">
        <v>1288</v>
      </c>
      <c r="H53" s="108">
        <f>G53/G54</f>
        <v>0.9435897435897436</v>
      </c>
      <c r="J53">
        <v>1365</v>
      </c>
    </row>
    <row r="54" spans="2:8" ht="15.75" thickBot="1">
      <c r="B54" s="404" t="s">
        <v>65</v>
      </c>
      <c r="C54" s="405"/>
      <c r="D54" s="406"/>
      <c r="E54" s="57"/>
      <c r="F54" s="113" t="s">
        <v>42</v>
      </c>
      <c r="G54" s="114">
        <f>SUM(G49:G53)</f>
        <v>1365</v>
      </c>
      <c r="H54" s="115">
        <f>G54/G54</f>
        <v>1</v>
      </c>
    </row>
    <row r="55" spans="2:8" ht="15.75" thickBot="1">
      <c r="B55" s="407"/>
      <c r="C55" s="408"/>
      <c r="D55" s="409"/>
      <c r="E55" s="57"/>
      <c r="F55" s="196"/>
      <c r="G55" s="208"/>
      <c r="H55" s="198"/>
    </row>
    <row r="56" spans="2:8" ht="15">
      <c r="B56" s="209" t="s">
        <v>112</v>
      </c>
      <c r="C56" s="210">
        <v>349</v>
      </c>
      <c r="D56" s="191">
        <f>C56/C60</f>
        <v>0.7670329670329671</v>
      </c>
      <c r="E56" s="53"/>
      <c r="F56" s="422" t="s">
        <v>113</v>
      </c>
      <c r="G56" s="423"/>
      <c r="H56" s="424"/>
    </row>
    <row r="57" spans="2:8" ht="15">
      <c r="B57" s="73" t="s">
        <v>39</v>
      </c>
      <c r="C57" s="211">
        <v>0</v>
      </c>
      <c r="D57" s="72">
        <f>C57/C60</f>
        <v>0</v>
      </c>
      <c r="E57" s="53"/>
      <c r="F57" s="425"/>
      <c r="G57" s="426"/>
      <c r="H57" s="427"/>
    </row>
    <row r="58" spans="2:8" ht="20.25" thickBot="1">
      <c r="B58" s="45" t="s">
        <v>41</v>
      </c>
      <c r="C58" s="211">
        <v>8</v>
      </c>
      <c r="D58" s="72">
        <f>C58/C60</f>
        <v>0.017582417582417582</v>
      </c>
      <c r="E58" s="53"/>
      <c r="F58" s="428" t="s">
        <v>114</v>
      </c>
      <c r="G58" s="429"/>
      <c r="H58" s="430"/>
    </row>
    <row r="59" spans="2:8" ht="15">
      <c r="B59" s="73" t="s">
        <v>6</v>
      </c>
      <c r="C59" s="211">
        <v>98</v>
      </c>
      <c r="D59" s="72">
        <f>C59/C60</f>
        <v>0.2153846153846154</v>
      </c>
      <c r="E59" s="53"/>
      <c r="F59" s="212" t="s">
        <v>115</v>
      </c>
      <c r="G59" s="213">
        <v>240</v>
      </c>
      <c r="H59" s="87">
        <f>G59/G70</f>
        <v>0.05873715124816446</v>
      </c>
    </row>
    <row r="60" spans="2:8" ht="15.75" thickBot="1">
      <c r="B60" s="74" t="s">
        <v>42</v>
      </c>
      <c r="C60" s="214">
        <f>SUM(C56:C59)</f>
        <v>455</v>
      </c>
      <c r="D60" s="76">
        <f>C60/C60</f>
        <v>1</v>
      </c>
      <c r="E60" s="57"/>
      <c r="F60" s="94" t="s">
        <v>116</v>
      </c>
      <c r="G60" s="215">
        <v>248</v>
      </c>
      <c r="H60" s="84">
        <f>G60/G70</f>
        <v>0.06069505628976995</v>
      </c>
    </row>
    <row r="61" spans="2:8" ht="15">
      <c r="B61" s="434"/>
      <c r="C61" s="435"/>
      <c r="D61" s="435"/>
      <c r="E61" s="57"/>
      <c r="F61" s="216" t="s">
        <v>117</v>
      </c>
      <c r="G61" s="215">
        <v>204</v>
      </c>
      <c r="H61" s="84">
        <f>G61/G70</f>
        <v>0.049926578560939794</v>
      </c>
    </row>
    <row r="62" spans="2:8" ht="15">
      <c r="B62" s="379"/>
      <c r="C62" s="380"/>
      <c r="D62" s="380"/>
      <c r="E62" s="57"/>
      <c r="F62" s="216" t="s">
        <v>97</v>
      </c>
      <c r="G62" s="215">
        <v>273</v>
      </c>
      <c r="H62" s="84">
        <f>G62/G70</f>
        <v>0.06681350954478708</v>
      </c>
    </row>
    <row r="63" spans="2:8" ht="15.75" thickBot="1">
      <c r="B63" s="48"/>
      <c r="C63" s="175"/>
      <c r="D63" s="176"/>
      <c r="E63" s="57"/>
      <c r="F63" s="216" t="s">
        <v>118</v>
      </c>
      <c r="G63" s="215">
        <v>248</v>
      </c>
      <c r="H63" s="84">
        <f>G63/G70</f>
        <v>0.06069505628976995</v>
      </c>
    </row>
    <row r="64" spans="2:8" ht="15">
      <c r="B64" s="404" t="s">
        <v>82</v>
      </c>
      <c r="C64" s="405"/>
      <c r="D64" s="406"/>
      <c r="E64" s="57"/>
      <c r="F64" s="91" t="s">
        <v>119</v>
      </c>
      <c r="G64" s="215">
        <v>215</v>
      </c>
      <c r="H64" s="84">
        <f>G64/G70</f>
        <v>0.052618697993147334</v>
      </c>
    </row>
    <row r="65" spans="2:8" ht="15.75" thickBot="1">
      <c r="B65" s="407"/>
      <c r="C65" s="408"/>
      <c r="D65" s="409"/>
      <c r="E65" s="57"/>
      <c r="F65" s="91" t="s">
        <v>120</v>
      </c>
      <c r="G65" s="215">
        <v>221</v>
      </c>
      <c r="H65" s="84">
        <f>G65/G70</f>
        <v>0.05408712677435144</v>
      </c>
    </row>
    <row r="66" spans="2:8" ht="15">
      <c r="B66" s="99" t="s">
        <v>135</v>
      </c>
      <c r="C66" s="217">
        <v>88</v>
      </c>
      <c r="D66" s="101">
        <f>C66/C70</f>
        <v>0.1934065934065934</v>
      </c>
      <c r="E66" s="57"/>
      <c r="F66" s="91" t="s">
        <v>121</v>
      </c>
      <c r="G66" s="215">
        <v>229</v>
      </c>
      <c r="H66" s="84">
        <f>G66/G70</f>
        <v>0.05604503181595693</v>
      </c>
    </row>
    <row r="67" spans="2:8" ht="15">
      <c r="B67" s="91" t="s">
        <v>39</v>
      </c>
      <c r="C67" s="218">
        <v>0</v>
      </c>
      <c r="D67" s="93">
        <f>C67/C70</f>
        <v>0</v>
      </c>
      <c r="E67" s="57"/>
      <c r="F67" s="91" t="s">
        <v>122</v>
      </c>
      <c r="G67" s="215">
        <v>234</v>
      </c>
      <c r="H67" s="84">
        <f>G67/G70</f>
        <v>0.05726872246696035</v>
      </c>
    </row>
    <row r="68" spans="2:8" ht="15">
      <c r="B68" s="45" t="s">
        <v>41</v>
      </c>
      <c r="C68" s="218">
        <v>10</v>
      </c>
      <c r="D68" s="93">
        <f>C68/C70</f>
        <v>0.02197802197802198</v>
      </c>
      <c r="E68" s="49"/>
      <c r="F68" s="94" t="s">
        <v>41</v>
      </c>
      <c r="G68" s="215">
        <v>8</v>
      </c>
      <c r="H68" s="84">
        <f>G68/G70</f>
        <v>0.0019579050416054823</v>
      </c>
    </row>
    <row r="69" spans="2:8" ht="15">
      <c r="B69" s="94" t="s">
        <v>6</v>
      </c>
      <c r="C69" s="219">
        <v>357</v>
      </c>
      <c r="D69" s="81">
        <f>C69/C70</f>
        <v>0.7846153846153846</v>
      </c>
      <c r="E69" s="53"/>
      <c r="F69" s="94" t="s">
        <v>6</v>
      </c>
      <c r="G69" s="215">
        <v>1966</v>
      </c>
      <c r="H69" s="84">
        <f>G69/G70</f>
        <v>0.4811551639745472</v>
      </c>
    </row>
    <row r="70" spans="2:8" ht="15.75" thickBot="1">
      <c r="B70" s="95" t="s">
        <v>42</v>
      </c>
      <c r="C70" s="220">
        <f>SUM(C66:C69)</f>
        <v>455</v>
      </c>
      <c r="D70" s="97">
        <f>C70/C70</f>
        <v>1</v>
      </c>
      <c r="E70" s="221"/>
      <c r="F70" s="88" t="s">
        <v>42</v>
      </c>
      <c r="G70" s="222">
        <f>SUM(G59:G69)</f>
        <v>4086</v>
      </c>
      <c r="H70" s="90">
        <f>G70/G70</f>
        <v>1</v>
      </c>
    </row>
  </sheetData>
  <sheetProtection/>
  <mergeCells count="22">
    <mergeCell ref="B1:H1"/>
    <mergeCell ref="B3:D3"/>
    <mergeCell ref="F3:H4"/>
    <mergeCell ref="B4:D4"/>
    <mergeCell ref="B5:D6"/>
    <mergeCell ref="B8:D9"/>
    <mergeCell ref="B17:D17"/>
    <mergeCell ref="F18:H19"/>
    <mergeCell ref="F25:H26"/>
    <mergeCell ref="B30:D30"/>
    <mergeCell ref="B31:D31"/>
    <mergeCell ref="B32:D33"/>
    <mergeCell ref="F32:H33"/>
    <mergeCell ref="B61:D61"/>
    <mergeCell ref="B62:D62"/>
    <mergeCell ref="B64:D65"/>
    <mergeCell ref="F39:H40"/>
    <mergeCell ref="B45:D46"/>
    <mergeCell ref="F47:H48"/>
    <mergeCell ref="B54:D55"/>
    <mergeCell ref="F56:H57"/>
    <mergeCell ref="F58:H58"/>
  </mergeCells>
  <conditionalFormatting sqref="C21:C27">
    <cfRule type="top10" priority="1" dxfId="0" stopIfTrue="1" rank="1"/>
  </conditionalFormatting>
  <conditionalFormatting sqref="C10:C14">
    <cfRule type="top10" priority="15" dxfId="0" stopIfTrue="1" rank="1"/>
    <cfRule type="top10" priority="16" dxfId="0" stopIfTrue="1" rank="1"/>
  </conditionalFormatting>
  <conditionalFormatting sqref="C56:C58">
    <cfRule type="top10" priority="13" dxfId="0" stopIfTrue="1" rank="1"/>
    <cfRule type="top10" priority="17" dxfId="0" stopIfTrue="1" rank="1"/>
  </conditionalFormatting>
  <conditionalFormatting sqref="C47:C49">
    <cfRule type="top10" priority="14" dxfId="0" stopIfTrue="1" rank="1"/>
    <cfRule type="top10" priority="18" dxfId="0" stopIfTrue="1" rank="1"/>
  </conditionalFormatting>
  <conditionalFormatting sqref="C66:C68">
    <cfRule type="top10" priority="12" dxfId="0" stopIfTrue="1" rank="1"/>
  </conditionalFormatting>
  <conditionalFormatting sqref="G49:G52">
    <cfRule type="top10" priority="11" dxfId="0" stopIfTrue="1" rank="3"/>
  </conditionalFormatting>
  <conditionalFormatting sqref="C34:C40">
    <cfRule type="top10" priority="10" dxfId="0" stopIfTrue="1" rank="1"/>
  </conditionalFormatting>
  <conditionalFormatting sqref="G59:G68">
    <cfRule type="top10" priority="9" dxfId="9" stopIfTrue="1" rank="9"/>
  </conditionalFormatting>
  <conditionalFormatting sqref="G12:G14">
    <cfRule type="top10" priority="7" dxfId="0" stopIfTrue="1" rank="1"/>
    <cfRule type="top10" priority="8" dxfId="0" stopIfTrue="1" rank="1"/>
  </conditionalFormatting>
  <conditionalFormatting sqref="G20">
    <cfRule type="top10" priority="6" dxfId="0" stopIfTrue="1" rank="1"/>
  </conditionalFormatting>
  <conditionalFormatting sqref="G27">
    <cfRule type="top10" priority="5" dxfId="0" stopIfTrue="1" rank="1"/>
  </conditionalFormatting>
  <conditionalFormatting sqref="G34">
    <cfRule type="top10" priority="4" dxfId="0" stopIfTrue="1" rank="1"/>
  </conditionalFormatting>
  <conditionalFormatting sqref="G41:G43">
    <cfRule type="top10" priority="2" dxfId="0" stopIfTrue="1" rank="1"/>
    <cfRule type="top10" priority="3" dxfId="2" stopIfTrue="1" rank="1"/>
  </conditionalFormatting>
  <printOptions/>
  <pageMargins left="0.7" right="0.7" top="0.5" bottom="0.5" header="0.3" footer="0.3"/>
  <pageSetup horizontalDpi="600" verticalDpi="600" orientation="portrait" paperSize="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H70"/>
  <sheetViews>
    <sheetView zoomScalePageLayoutView="0" workbookViewId="0" topLeftCell="A19">
      <selection activeCell="O57" sqref="O57"/>
    </sheetView>
  </sheetViews>
  <sheetFormatPr defaultColWidth="9.140625" defaultRowHeight="15"/>
  <cols>
    <col min="1" max="1" width="3.28125" style="0" customWidth="1"/>
    <col min="2" max="2" width="27.28125" style="0" customWidth="1"/>
    <col min="5" max="5" width="3.00390625" style="0" customWidth="1"/>
    <col min="6" max="6" width="28.00390625" style="0" customWidth="1"/>
  </cols>
  <sheetData>
    <row r="1" spans="2:8" ht="27" thickBot="1">
      <c r="B1" s="436" t="s">
        <v>29</v>
      </c>
      <c r="C1" s="437"/>
      <c r="D1" s="437"/>
      <c r="E1" s="437"/>
      <c r="F1" s="437"/>
      <c r="G1" s="437"/>
      <c r="H1" s="438"/>
    </row>
    <row r="2" spans="2:8" ht="19.5" thickBot="1">
      <c r="B2" s="35"/>
      <c r="C2" s="169"/>
      <c r="D2" s="170"/>
      <c r="E2" s="37"/>
      <c r="F2" s="36"/>
      <c r="G2" s="38"/>
      <c r="H2" s="39"/>
    </row>
    <row r="3" spans="2:8" ht="23.25" customHeight="1">
      <c r="B3" s="447" t="s">
        <v>4</v>
      </c>
      <c r="C3" s="448"/>
      <c r="D3" s="449"/>
      <c r="E3" s="171"/>
      <c r="F3" s="450" t="s">
        <v>84</v>
      </c>
      <c r="G3" s="451"/>
      <c r="H3" s="452"/>
    </row>
    <row r="4" spans="2:8" ht="18.75" customHeight="1" thickBot="1">
      <c r="B4" s="456" t="s">
        <v>91</v>
      </c>
      <c r="C4" s="457"/>
      <c r="D4" s="458"/>
      <c r="E4" s="171"/>
      <c r="F4" s="453"/>
      <c r="G4" s="454"/>
      <c r="H4" s="455"/>
    </row>
    <row r="5" spans="2:8" ht="18" customHeight="1">
      <c r="B5" s="360" t="s">
        <v>132</v>
      </c>
      <c r="C5" s="358"/>
      <c r="D5" s="359"/>
      <c r="E5" s="171"/>
      <c r="F5" s="172" t="s">
        <v>127</v>
      </c>
      <c r="G5" s="173">
        <v>359</v>
      </c>
      <c r="H5" s="110">
        <f>G5/G8</f>
        <v>0.7123015873015873</v>
      </c>
    </row>
    <row r="6" spans="2:8" ht="16.5" customHeight="1" thickBot="1">
      <c r="B6" s="361"/>
      <c r="C6" s="362"/>
      <c r="D6" s="363"/>
      <c r="E6" s="171"/>
      <c r="F6" s="106" t="s">
        <v>41</v>
      </c>
      <c r="G6" s="174">
        <v>7</v>
      </c>
      <c r="H6" s="110">
        <f>G6/G8</f>
        <v>0.013888888888888888</v>
      </c>
    </row>
    <row r="7" spans="2:8" ht="15.75" thickBot="1">
      <c r="B7" s="48"/>
      <c r="C7" s="175"/>
      <c r="D7" s="176"/>
      <c r="E7" s="49"/>
      <c r="F7" s="106" t="s">
        <v>6</v>
      </c>
      <c r="G7" s="174">
        <v>138</v>
      </c>
      <c r="H7" s="110">
        <f>G7/G8</f>
        <v>0.27380952380952384</v>
      </c>
    </row>
    <row r="8" spans="2:8" ht="15.75" thickBot="1">
      <c r="B8" s="439" t="s">
        <v>35</v>
      </c>
      <c r="C8" s="440"/>
      <c r="D8" s="441"/>
      <c r="E8" s="49"/>
      <c r="F8" s="113" t="s">
        <v>42</v>
      </c>
      <c r="G8" s="177">
        <f>SUM(G5:G7)</f>
        <v>504</v>
      </c>
      <c r="H8" s="178">
        <f>G8/G8</f>
        <v>1</v>
      </c>
    </row>
    <row r="9" spans="2:8" ht="15.75" thickBot="1">
      <c r="B9" s="442"/>
      <c r="C9" s="443"/>
      <c r="D9" s="444"/>
      <c r="E9" s="53"/>
      <c r="F9" s="49"/>
      <c r="G9" s="179"/>
      <c r="H9" s="180"/>
    </row>
    <row r="10" spans="2:8" ht="19.5">
      <c r="B10" s="54" t="s">
        <v>94</v>
      </c>
      <c r="C10" s="181">
        <v>458</v>
      </c>
      <c r="D10" s="87">
        <f>C10/C16</f>
        <v>0.9087301587301587</v>
      </c>
      <c r="E10" s="57"/>
      <c r="F10" s="182" t="s">
        <v>30</v>
      </c>
      <c r="G10" s="183"/>
      <c r="H10" s="184"/>
    </row>
    <row r="11" spans="2:8" ht="20.25" thickBot="1">
      <c r="B11" s="45" t="s">
        <v>95</v>
      </c>
      <c r="C11" s="185">
        <v>36</v>
      </c>
      <c r="D11" s="84">
        <f>C11/C16</f>
        <v>0.07142857142857142</v>
      </c>
      <c r="E11" s="57"/>
      <c r="F11" s="186"/>
      <c r="G11" s="187"/>
      <c r="H11" s="188"/>
    </row>
    <row r="12" spans="2:8" ht="15">
      <c r="B12" s="45" t="s">
        <v>93</v>
      </c>
      <c r="C12" s="185">
        <v>3</v>
      </c>
      <c r="D12" s="84">
        <f>C12/C16</f>
        <v>0.005952380952380952</v>
      </c>
      <c r="E12" s="57"/>
      <c r="F12" s="189" t="s">
        <v>97</v>
      </c>
      <c r="G12" s="190">
        <v>252</v>
      </c>
      <c r="H12" s="191">
        <f>G12/G16</f>
        <v>0.5</v>
      </c>
    </row>
    <row r="13" spans="2:8" ht="15">
      <c r="B13" s="45" t="s">
        <v>39</v>
      </c>
      <c r="C13" s="185">
        <v>0</v>
      </c>
      <c r="D13" s="84">
        <f>C13/C16</f>
        <v>0</v>
      </c>
      <c r="E13" s="57"/>
      <c r="F13" s="45" t="s">
        <v>96</v>
      </c>
      <c r="G13" s="192">
        <v>155</v>
      </c>
      <c r="H13" s="72">
        <f>G13/G16</f>
        <v>0.30753968253968256</v>
      </c>
    </row>
    <row r="14" spans="2:8" ht="15">
      <c r="B14" s="45" t="s">
        <v>98</v>
      </c>
      <c r="C14" s="185">
        <v>3</v>
      </c>
      <c r="D14" s="84">
        <f>C14/C16</f>
        <v>0.005952380952380952</v>
      </c>
      <c r="E14" s="57"/>
      <c r="F14" s="193" t="s">
        <v>98</v>
      </c>
      <c r="G14" s="192">
        <v>61</v>
      </c>
      <c r="H14" s="72">
        <f>G14/G16</f>
        <v>0.12103174603174603</v>
      </c>
    </row>
    <row r="15" spans="2:8" ht="15">
      <c r="B15" s="45" t="s">
        <v>6</v>
      </c>
      <c r="C15" s="185">
        <v>4</v>
      </c>
      <c r="D15" s="84">
        <f>C15/C16</f>
        <v>0.007936507936507936</v>
      </c>
      <c r="E15" s="57"/>
      <c r="F15" s="73" t="s">
        <v>6</v>
      </c>
      <c r="G15" s="192">
        <v>36</v>
      </c>
      <c r="H15" s="72">
        <f>G15/G16</f>
        <v>0.07142857142857142</v>
      </c>
    </row>
    <row r="16" spans="2:8" ht="15.75" thickBot="1">
      <c r="B16" s="65" t="s">
        <v>42</v>
      </c>
      <c r="C16" s="194">
        <f>SUM(C10:C15)</f>
        <v>504</v>
      </c>
      <c r="D16" s="90">
        <f>C16/C16</f>
        <v>1</v>
      </c>
      <c r="E16" s="57"/>
      <c r="F16" s="74" t="s">
        <v>42</v>
      </c>
      <c r="G16" s="195">
        <f>SUM(G12:G15)</f>
        <v>504</v>
      </c>
      <c r="H16" s="76">
        <f>G16/G16</f>
        <v>1</v>
      </c>
    </row>
    <row r="17" spans="2:8" ht="15.75" thickBot="1">
      <c r="B17" s="445"/>
      <c r="C17" s="446"/>
      <c r="D17" s="446"/>
      <c r="E17" s="57"/>
      <c r="F17" s="196"/>
      <c r="G17" s="197"/>
      <c r="H17" s="198"/>
    </row>
    <row r="18" spans="2:8" ht="15.75" thickBot="1">
      <c r="B18" s="48"/>
      <c r="C18" s="175"/>
      <c r="D18" s="176"/>
      <c r="E18" s="57"/>
      <c r="F18" s="410" t="s">
        <v>99</v>
      </c>
      <c r="G18" s="411"/>
      <c r="H18" s="412"/>
    </row>
    <row r="19" spans="2:8" ht="20.25" thickBot="1">
      <c r="B19" s="199" t="s">
        <v>44</v>
      </c>
      <c r="C19" s="200"/>
      <c r="D19" s="201"/>
      <c r="E19" s="57"/>
      <c r="F19" s="413"/>
      <c r="G19" s="414"/>
      <c r="H19" s="415"/>
    </row>
    <row r="20" spans="2:8" ht="19.5">
      <c r="B20" s="202"/>
      <c r="C20" s="203"/>
      <c r="D20" s="204"/>
      <c r="E20" s="57"/>
      <c r="F20" s="172" t="s">
        <v>37</v>
      </c>
      <c r="G20" s="78">
        <v>0</v>
      </c>
      <c r="H20" s="79">
        <f>G20/G23</f>
        <v>0</v>
      </c>
    </row>
    <row r="21" spans="2:8" ht="15">
      <c r="B21" s="45" t="s">
        <v>103</v>
      </c>
      <c r="C21" s="185">
        <v>318</v>
      </c>
      <c r="D21" s="84">
        <f>C21/C29</f>
        <v>0.6309523809523809</v>
      </c>
      <c r="E21" s="57"/>
      <c r="F21" s="45" t="s">
        <v>41</v>
      </c>
      <c r="G21" s="205">
        <v>14</v>
      </c>
      <c r="H21" s="110">
        <f>G21/G23</f>
        <v>0.027777777777777776</v>
      </c>
    </row>
    <row r="22" spans="2:8" ht="15">
      <c r="B22" s="50" t="s">
        <v>100</v>
      </c>
      <c r="C22" s="185">
        <v>18</v>
      </c>
      <c r="D22" s="84">
        <f>C22/C29</f>
        <v>0.03571428571428571</v>
      </c>
      <c r="E22" s="57"/>
      <c r="F22" s="98" t="s">
        <v>6</v>
      </c>
      <c r="G22" s="83">
        <v>490</v>
      </c>
      <c r="H22" s="84">
        <f>G22/G23</f>
        <v>0.9722222222222222</v>
      </c>
    </row>
    <row r="23" spans="2:8" ht="15.75" thickBot="1">
      <c r="B23" s="50" t="s">
        <v>101</v>
      </c>
      <c r="C23" s="206">
        <v>125</v>
      </c>
      <c r="D23" s="84">
        <f>C23/C29</f>
        <v>0.24801587301587302</v>
      </c>
      <c r="E23" s="57"/>
      <c r="F23" s="88" t="s">
        <v>42</v>
      </c>
      <c r="G23" s="89">
        <f>SUM(G20:G22)</f>
        <v>504</v>
      </c>
      <c r="H23" s="90">
        <f>G23/G23</f>
        <v>1</v>
      </c>
    </row>
    <row r="24" spans="2:8" ht="15.75" thickBot="1">
      <c r="B24" s="50" t="s">
        <v>102</v>
      </c>
      <c r="C24" s="206">
        <v>11</v>
      </c>
      <c r="D24" s="207">
        <f>C24/C29</f>
        <v>0.021825396825396824</v>
      </c>
      <c r="E24" s="57"/>
      <c r="F24" s="196"/>
      <c r="G24" s="197"/>
      <c r="H24" s="198"/>
    </row>
    <row r="25" spans="2:8" ht="15">
      <c r="B25" s="50" t="s">
        <v>37</v>
      </c>
      <c r="C25" s="206">
        <v>0</v>
      </c>
      <c r="D25" s="207">
        <f>C25/C29</f>
        <v>0</v>
      </c>
      <c r="E25" s="53"/>
      <c r="F25" s="410" t="s">
        <v>49</v>
      </c>
      <c r="G25" s="411"/>
      <c r="H25" s="412"/>
    </row>
    <row r="26" spans="2:8" ht="15.75" thickBot="1">
      <c r="B26" s="106" t="s">
        <v>37</v>
      </c>
      <c r="C26" s="206">
        <v>0</v>
      </c>
      <c r="D26" s="207">
        <f>C26/C29</f>
        <v>0</v>
      </c>
      <c r="E26" s="53"/>
      <c r="F26" s="413"/>
      <c r="G26" s="414"/>
      <c r="H26" s="415"/>
    </row>
    <row r="27" spans="2:8" ht="15">
      <c r="B27" s="45" t="s">
        <v>41</v>
      </c>
      <c r="C27" s="185">
        <v>10</v>
      </c>
      <c r="D27" s="84">
        <f>C27/C29</f>
        <v>0.01984126984126984</v>
      </c>
      <c r="E27" s="53"/>
      <c r="F27" s="172" t="s">
        <v>37</v>
      </c>
      <c r="G27" s="78">
        <v>0</v>
      </c>
      <c r="H27" s="79">
        <f>G27/G30</f>
        <v>0</v>
      </c>
    </row>
    <row r="28" spans="2:8" ht="15">
      <c r="B28" s="45" t="s">
        <v>6</v>
      </c>
      <c r="C28" s="185">
        <v>22</v>
      </c>
      <c r="D28" s="84">
        <f>C28/C29</f>
        <v>0.04365079365079365</v>
      </c>
      <c r="E28" s="53"/>
      <c r="F28" s="45" t="s">
        <v>41</v>
      </c>
      <c r="G28" s="205">
        <v>12</v>
      </c>
      <c r="H28" s="110">
        <f>G28/G30</f>
        <v>0.023809523809523808</v>
      </c>
    </row>
    <row r="29" spans="2:8" ht="15.75" thickBot="1">
      <c r="B29" s="65" t="s">
        <v>42</v>
      </c>
      <c r="C29" s="194">
        <f>SUM(C21:C28)</f>
        <v>504</v>
      </c>
      <c r="D29" s="90">
        <f>C29/C29</f>
        <v>1</v>
      </c>
      <c r="E29" s="53"/>
      <c r="F29" s="98" t="s">
        <v>6</v>
      </c>
      <c r="G29" s="83">
        <v>492</v>
      </c>
      <c r="H29" s="84">
        <f>G29/G30</f>
        <v>0.9761904761904762</v>
      </c>
    </row>
    <row r="30" spans="2:8" ht="15.75" thickBot="1">
      <c r="B30" s="379"/>
      <c r="C30" s="380"/>
      <c r="D30" s="380"/>
      <c r="E30" s="53"/>
      <c r="F30" s="88" t="s">
        <v>42</v>
      </c>
      <c r="G30" s="89">
        <f>SUM(G27:G29)</f>
        <v>504</v>
      </c>
      <c r="H30" s="90">
        <f>G30/G30</f>
        <v>1</v>
      </c>
    </row>
    <row r="31" spans="2:8" ht="15.75" thickBot="1">
      <c r="B31" s="379"/>
      <c r="C31" s="380"/>
      <c r="D31" s="380"/>
      <c r="E31" s="53"/>
      <c r="F31" s="49"/>
      <c r="G31" s="175"/>
      <c r="H31" s="180"/>
    </row>
    <row r="32" spans="2:8" ht="15">
      <c r="B32" s="410" t="s">
        <v>104</v>
      </c>
      <c r="C32" s="411"/>
      <c r="D32" s="412"/>
      <c r="E32" s="53"/>
      <c r="F32" s="410" t="s">
        <v>53</v>
      </c>
      <c r="G32" s="411"/>
      <c r="H32" s="412"/>
    </row>
    <row r="33" spans="2:8" ht="15.75" thickBot="1">
      <c r="B33" s="431"/>
      <c r="C33" s="432"/>
      <c r="D33" s="433"/>
      <c r="E33" s="53"/>
      <c r="F33" s="413"/>
      <c r="G33" s="414"/>
      <c r="H33" s="415"/>
    </row>
    <row r="34" spans="2:8" ht="15">
      <c r="B34" s="45" t="s">
        <v>107</v>
      </c>
      <c r="C34" s="185">
        <v>36</v>
      </c>
      <c r="D34" s="84">
        <f>C34/C42</f>
        <v>0.07142857142857142</v>
      </c>
      <c r="E34" s="53"/>
      <c r="F34" s="172" t="s">
        <v>37</v>
      </c>
      <c r="G34" s="78">
        <v>0</v>
      </c>
      <c r="H34" s="79">
        <f>G34/G37</f>
        <v>0</v>
      </c>
    </row>
    <row r="35" spans="2:8" ht="15">
      <c r="B35" s="50" t="s">
        <v>108</v>
      </c>
      <c r="C35" s="185">
        <v>14</v>
      </c>
      <c r="D35" s="84">
        <f>C35/C42</f>
        <v>0.027777777777777776</v>
      </c>
      <c r="E35" s="53"/>
      <c r="F35" s="45" t="s">
        <v>41</v>
      </c>
      <c r="G35" s="205">
        <v>13</v>
      </c>
      <c r="H35" s="110">
        <f>G35/G37</f>
        <v>0.025793650793650792</v>
      </c>
    </row>
    <row r="36" spans="2:8" ht="15">
      <c r="B36" s="50" t="s">
        <v>109</v>
      </c>
      <c r="C36" s="206">
        <v>123</v>
      </c>
      <c r="D36" s="84">
        <f>C36/C42</f>
        <v>0.24404761904761904</v>
      </c>
      <c r="E36" s="53"/>
      <c r="F36" s="98" t="s">
        <v>6</v>
      </c>
      <c r="G36" s="83">
        <v>491</v>
      </c>
      <c r="H36" s="84">
        <f>G36/G37</f>
        <v>0.9742063492063492</v>
      </c>
    </row>
    <row r="37" spans="2:8" ht="15.75" thickBot="1">
      <c r="B37" s="50" t="s">
        <v>105</v>
      </c>
      <c r="C37" s="206">
        <v>278</v>
      </c>
      <c r="D37" s="207">
        <f>C37/C42</f>
        <v>0.5515873015873016</v>
      </c>
      <c r="E37" s="53"/>
      <c r="F37" s="88" t="s">
        <v>42</v>
      </c>
      <c r="G37" s="89">
        <f>SUM(G34:G36)</f>
        <v>504</v>
      </c>
      <c r="H37" s="90">
        <f>G37/G37</f>
        <v>1</v>
      </c>
    </row>
    <row r="38" spans="2:8" ht="15.75" thickBot="1">
      <c r="B38" s="50" t="s">
        <v>106</v>
      </c>
      <c r="C38" s="206">
        <v>17</v>
      </c>
      <c r="D38" s="207">
        <f>C38/C42</f>
        <v>0.03373015873015873</v>
      </c>
      <c r="E38" s="57"/>
      <c r="F38" s="49"/>
      <c r="G38" s="175"/>
      <c r="H38" s="180"/>
    </row>
    <row r="39" spans="2:8" ht="15">
      <c r="B39" s="106" t="s">
        <v>37</v>
      </c>
      <c r="C39" s="206">
        <v>0</v>
      </c>
      <c r="D39" s="207">
        <f>C39/C42</f>
        <v>0</v>
      </c>
      <c r="E39" s="57"/>
      <c r="F39" s="410" t="s">
        <v>58</v>
      </c>
      <c r="G39" s="411"/>
      <c r="H39" s="412"/>
    </row>
    <row r="40" spans="2:8" ht="15.75" thickBot="1">
      <c r="B40" s="45" t="s">
        <v>41</v>
      </c>
      <c r="C40" s="185">
        <v>6</v>
      </c>
      <c r="D40" s="84">
        <f>C40/C42</f>
        <v>0.011904761904761904</v>
      </c>
      <c r="E40" s="53"/>
      <c r="F40" s="413"/>
      <c r="G40" s="414"/>
      <c r="H40" s="415"/>
    </row>
    <row r="41" spans="2:8" ht="15">
      <c r="B41" s="45" t="s">
        <v>6</v>
      </c>
      <c r="C41" s="185">
        <v>30</v>
      </c>
      <c r="D41" s="84">
        <f>C41/C42</f>
        <v>0.05952380952380952</v>
      </c>
      <c r="E41" s="53"/>
      <c r="F41" s="85" t="s">
        <v>39</v>
      </c>
      <c r="G41" s="86">
        <v>0</v>
      </c>
      <c r="H41" s="87">
        <f>G41/G45</f>
        <v>0</v>
      </c>
    </row>
    <row r="42" spans="2:8" ht="15.75" thickBot="1">
      <c r="B42" s="65" t="s">
        <v>42</v>
      </c>
      <c r="C42" s="194">
        <f>SUM(C34:C41)</f>
        <v>504</v>
      </c>
      <c r="D42" s="90">
        <f>C42/C42</f>
        <v>1</v>
      </c>
      <c r="E42" s="53"/>
      <c r="F42" s="94" t="s">
        <v>39</v>
      </c>
      <c r="G42" s="83">
        <v>0</v>
      </c>
      <c r="H42" s="84">
        <f>G42/G45</f>
        <v>0</v>
      </c>
    </row>
    <row r="43" spans="2:8" ht="15">
      <c r="B43" s="48"/>
      <c r="C43" s="175"/>
      <c r="D43" s="176"/>
      <c r="E43" s="53"/>
      <c r="F43" s="45" t="s">
        <v>41</v>
      </c>
      <c r="G43" s="83">
        <v>7</v>
      </c>
      <c r="H43" s="84">
        <f>G43/G45</f>
        <v>0.013888888888888888</v>
      </c>
    </row>
    <row r="44" spans="2:8" ht="15.75" thickBot="1">
      <c r="B44" s="48"/>
      <c r="C44" s="175"/>
      <c r="D44" s="176"/>
      <c r="E44" s="53"/>
      <c r="F44" s="94" t="s">
        <v>6</v>
      </c>
      <c r="G44" s="83">
        <v>497</v>
      </c>
      <c r="H44" s="84">
        <f>G44/G45</f>
        <v>0.9861111111111112</v>
      </c>
    </row>
    <row r="45" spans="2:8" ht="15.75" thickBot="1">
      <c r="B45" s="404" t="s">
        <v>55</v>
      </c>
      <c r="C45" s="405"/>
      <c r="D45" s="406"/>
      <c r="E45" s="53"/>
      <c r="F45" s="88" t="s">
        <v>42</v>
      </c>
      <c r="G45" s="89">
        <f>SUM(G41:G44)</f>
        <v>504</v>
      </c>
      <c r="H45" s="90">
        <f>G45/G45</f>
        <v>1</v>
      </c>
    </row>
    <row r="46" spans="2:8" ht="15.75" thickBot="1">
      <c r="B46" s="407"/>
      <c r="C46" s="408"/>
      <c r="D46" s="409"/>
      <c r="E46" s="53"/>
      <c r="F46" s="196"/>
      <c r="G46" s="208"/>
      <c r="H46" s="198"/>
    </row>
    <row r="47" spans="2:8" ht="15">
      <c r="B47" s="189" t="s">
        <v>110</v>
      </c>
      <c r="C47" s="190">
        <v>248</v>
      </c>
      <c r="D47" s="191">
        <f>C47/C51</f>
        <v>0.49206349206349204</v>
      </c>
      <c r="E47" s="53"/>
      <c r="F47" s="416" t="s">
        <v>64</v>
      </c>
      <c r="G47" s="417"/>
      <c r="H47" s="418"/>
    </row>
    <row r="48" spans="2:8" ht="15.75" thickBot="1">
      <c r="B48" s="45" t="s">
        <v>111</v>
      </c>
      <c r="C48" s="192">
        <v>141</v>
      </c>
      <c r="D48" s="72">
        <f>C48/C51</f>
        <v>0.27976190476190477</v>
      </c>
      <c r="E48" s="57"/>
      <c r="F48" s="419"/>
      <c r="G48" s="420"/>
      <c r="H48" s="421"/>
    </row>
    <row r="49" spans="2:8" ht="15">
      <c r="B49" s="193" t="s">
        <v>98</v>
      </c>
      <c r="C49" s="192">
        <v>5</v>
      </c>
      <c r="D49" s="72">
        <f>C49/C51</f>
        <v>0.00992063492063492</v>
      </c>
      <c r="E49" s="57"/>
      <c r="F49" s="106" t="s">
        <v>136</v>
      </c>
      <c r="G49" s="78">
        <v>42</v>
      </c>
      <c r="H49" s="79">
        <f>G49/G54</f>
        <v>0.027777777777777776</v>
      </c>
    </row>
    <row r="50" spans="2:8" ht="15">
      <c r="B50" s="73" t="s">
        <v>6</v>
      </c>
      <c r="C50" s="192">
        <v>110</v>
      </c>
      <c r="D50" s="72">
        <f>C50/C51</f>
        <v>0.21825396825396826</v>
      </c>
      <c r="E50" s="57"/>
      <c r="F50" s="106" t="s">
        <v>143</v>
      </c>
      <c r="G50" s="80">
        <v>3</v>
      </c>
      <c r="H50" s="81">
        <f>G50/G54</f>
        <v>0.001984126984126984</v>
      </c>
    </row>
    <row r="51" spans="2:8" ht="15.75" thickBot="1">
      <c r="B51" s="74" t="s">
        <v>42</v>
      </c>
      <c r="C51" s="195">
        <f>SUM(C47:C50)</f>
        <v>504</v>
      </c>
      <c r="D51" s="76">
        <f>C51/C51</f>
        <v>1</v>
      </c>
      <c r="E51" s="57"/>
      <c r="F51" s="106" t="s">
        <v>139</v>
      </c>
      <c r="G51" s="107">
        <v>2</v>
      </c>
      <c r="H51" s="108">
        <f>G51/G54</f>
        <v>0.0013227513227513227</v>
      </c>
    </row>
    <row r="52" spans="2:8" ht="15">
      <c r="B52" s="48"/>
      <c r="C52" s="175"/>
      <c r="D52" s="176"/>
      <c r="E52" s="57"/>
      <c r="F52" s="45" t="s">
        <v>41</v>
      </c>
      <c r="G52" s="107">
        <v>9</v>
      </c>
      <c r="H52" s="108">
        <f>G52/G54</f>
        <v>0.005952380952380952</v>
      </c>
    </row>
    <row r="53" spans="2:8" ht="15.75" thickBot="1">
      <c r="B53" s="48"/>
      <c r="C53" s="175"/>
      <c r="D53" s="176"/>
      <c r="E53" s="57"/>
      <c r="F53" s="106" t="s">
        <v>6</v>
      </c>
      <c r="G53" s="107">
        <v>1456</v>
      </c>
      <c r="H53" s="108">
        <f>G53/G54</f>
        <v>0.9629629629629629</v>
      </c>
    </row>
    <row r="54" spans="2:8" ht="15.75" thickBot="1">
      <c r="B54" s="404" t="s">
        <v>65</v>
      </c>
      <c r="C54" s="405"/>
      <c r="D54" s="406"/>
      <c r="E54" s="57"/>
      <c r="F54" s="113" t="s">
        <v>42</v>
      </c>
      <c r="G54" s="114">
        <f>SUM(G49:G53)</f>
        <v>1512</v>
      </c>
      <c r="H54" s="115">
        <f>G54/G54</f>
        <v>1</v>
      </c>
    </row>
    <row r="55" spans="2:8" ht="15.75" thickBot="1">
      <c r="B55" s="407"/>
      <c r="C55" s="408"/>
      <c r="D55" s="409"/>
      <c r="E55" s="57"/>
      <c r="F55" s="196"/>
      <c r="G55" s="208"/>
      <c r="H55" s="198"/>
    </row>
    <row r="56" spans="2:8" ht="15">
      <c r="B56" s="209" t="s">
        <v>112</v>
      </c>
      <c r="C56" s="210">
        <v>390</v>
      </c>
      <c r="D56" s="191">
        <f>C56/C60</f>
        <v>0.7738095238095238</v>
      </c>
      <c r="E56" s="53"/>
      <c r="F56" s="422" t="s">
        <v>113</v>
      </c>
      <c r="G56" s="423"/>
      <c r="H56" s="424"/>
    </row>
    <row r="57" spans="2:8" ht="15">
      <c r="B57" s="73" t="s">
        <v>39</v>
      </c>
      <c r="C57" s="211">
        <v>0</v>
      </c>
      <c r="D57" s="72">
        <f>C57/C60</f>
        <v>0</v>
      </c>
      <c r="E57" s="53"/>
      <c r="F57" s="425"/>
      <c r="G57" s="426"/>
      <c r="H57" s="427"/>
    </row>
    <row r="58" spans="2:8" ht="20.25" thickBot="1">
      <c r="B58" s="45" t="s">
        <v>41</v>
      </c>
      <c r="C58" s="211">
        <v>11</v>
      </c>
      <c r="D58" s="72">
        <f>C58/C60</f>
        <v>0.021825396825396824</v>
      </c>
      <c r="E58" s="53"/>
      <c r="F58" s="428" t="s">
        <v>114</v>
      </c>
      <c r="G58" s="429"/>
      <c r="H58" s="430"/>
    </row>
    <row r="59" spans="2:8" ht="15">
      <c r="B59" s="73" t="s">
        <v>6</v>
      </c>
      <c r="C59" s="211">
        <v>103</v>
      </c>
      <c r="D59" s="72">
        <f>C59/C60</f>
        <v>0.20436507936507936</v>
      </c>
      <c r="E59" s="53"/>
      <c r="F59" s="212" t="s">
        <v>115</v>
      </c>
      <c r="G59" s="213">
        <v>285</v>
      </c>
      <c r="H59" s="87">
        <f>G59/G70</f>
        <v>0.06283068783068783</v>
      </c>
    </row>
    <row r="60" spans="2:8" ht="15.75" thickBot="1">
      <c r="B60" s="74" t="s">
        <v>42</v>
      </c>
      <c r="C60" s="214">
        <f>SUM(C56:C59)</f>
        <v>504</v>
      </c>
      <c r="D60" s="76">
        <f>C60/C60</f>
        <v>1</v>
      </c>
      <c r="E60" s="57"/>
      <c r="F60" s="94" t="s">
        <v>116</v>
      </c>
      <c r="G60" s="215">
        <v>269</v>
      </c>
      <c r="H60" s="84">
        <f>G60/G70</f>
        <v>0.05930335097001763</v>
      </c>
    </row>
    <row r="61" spans="2:8" ht="15">
      <c r="B61" s="434"/>
      <c r="C61" s="435"/>
      <c r="D61" s="435"/>
      <c r="E61" s="57"/>
      <c r="F61" s="216" t="s">
        <v>117</v>
      </c>
      <c r="G61" s="215">
        <v>240</v>
      </c>
      <c r="H61" s="84">
        <f>G61/G70</f>
        <v>0.05291005291005291</v>
      </c>
    </row>
    <row r="62" spans="2:8" ht="15">
      <c r="B62" s="379"/>
      <c r="C62" s="380"/>
      <c r="D62" s="380"/>
      <c r="E62" s="57"/>
      <c r="F62" s="216" t="s">
        <v>97</v>
      </c>
      <c r="G62" s="215">
        <v>327</v>
      </c>
      <c r="H62" s="84">
        <f>G62/G70</f>
        <v>0.07208994708994709</v>
      </c>
    </row>
    <row r="63" spans="2:8" ht="15.75" thickBot="1">
      <c r="B63" s="48"/>
      <c r="C63" s="175"/>
      <c r="D63" s="176"/>
      <c r="E63" s="57"/>
      <c r="F63" s="216" t="s">
        <v>118</v>
      </c>
      <c r="G63" s="215">
        <v>270</v>
      </c>
      <c r="H63" s="84">
        <f>G63/G70</f>
        <v>0.05952380952380952</v>
      </c>
    </row>
    <row r="64" spans="2:8" ht="15">
      <c r="B64" s="404" t="s">
        <v>86</v>
      </c>
      <c r="C64" s="405"/>
      <c r="D64" s="406"/>
      <c r="E64" s="57"/>
      <c r="F64" s="91" t="s">
        <v>119</v>
      </c>
      <c r="G64" s="215">
        <v>238</v>
      </c>
      <c r="H64" s="84">
        <f>G64/G70</f>
        <v>0.05246913580246913</v>
      </c>
    </row>
    <row r="65" spans="2:8" ht="15.75" thickBot="1">
      <c r="B65" s="407"/>
      <c r="C65" s="408"/>
      <c r="D65" s="409"/>
      <c r="E65" s="57"/>
      <c r="F65" s="91" t="s">
        <v>120</v>
      </c>
      <c r="G65" s="215">
        <v>258</v>
      </c>
      <c r="H65" s="84">
        <f>G65/G70</f>
        <v>0.056878306878306875</v>
      </c>
    </row>
    <row r="66" spans="2:8" ht="15">
      <c r="B66" s="99" t="s">
        <v>128</v>
      </c>
      <c r="C66" s="217">
        <v>378</v>
      </c>
      <c r="D66" s="101">
        <f>C66/C70</f>
        <v>0.75</v>
      </c>
      <c r="E66" s="57"/>
      <c r="F66" s="91" t="s">
        <v>121</v>
      </c>
      <c r="G66" s="215">
        <v>257</v>
      </c>
      <c r="H66" s="84">
        <f>G66/G70</f>
        <v>0.05665784832451499</v>
      </c>
    </row>
    <row r="67" spans="2:8" ht="15">
      <c r="B67" s="91" t="s">
        <v>39</v>
      </c>
      <c r="C67" s="218">
        <v>0</v>
      </c>
      <c r="D67" s="93">
        <f>C67/C70</f>
        <v>0</v>
      </c>
      <c r="E67" s="57"/>
      <c r="F67" s="91" t="s">
        <v>122</v>
      </c>
      <c r="G67" s="215">
        <v>254</v>
      </c>
      <c r="H67" s="84">
        <f>G67/G70</f>
        <v>0.05599647266313933</v>
      </c>
    </row>
    <row r="68" spans="2:8" ht="15">
      <c r="B68" s="45" t="s">
        <v>41</v>
      </c>
      <c r="C68" s="218">
        <v>4</v>
      </c>
      <c r="D68" s="93">
        <f>C68/C70</f>
        <v>0.007936507936507936</v>
      </c>
      <c r="E68" s="49"/>
      <c r="F68" s="94" t="s">
        <v>41</v>
      </c>
      <c r="G68" s="215">
        <v>6</v>
      </c>
      <c r="H68" s="84">
        <f>G68/G70</f>
        <v>0.0013227513227513227</v>
      </c>
    </row>
    <row r="69" spans="2:8" ht="15">
      <c r="B69" s="94" t="s">
        <v>6</v>
      </c>
      <c r="C69" s="219">
        <v>122</v>
      </c>
      <c r="D69" s="81">
        <f>C69/C70</f>
        <v>0.24206349206349206</v>
      </c>
      <c r="E69" s="53"/>
      <c r="F69" s="94" t="s">
        <v>6</v>
      </c>
      <c r="G69" s="215">
        <v>2132</v>
      </c>
      <c r="H69" s="84">
        <f>G69/G70</f>
        <v>0.47001763668430335</v>
      </c>
    </row>
    <row r="70" spans="2:8" ht="15.75" thickBot="1">
      <c r="B70" s="95" t="s">
        <v>42</v>
      </c>
      <c r="C70" s="220">
        <f>SUM(C66:C69)</f>
        <v>504</v>
      </c>
      <c r="D70" s="97">
        <f>C70/C70</f>
        <v>1</v>
      </c>
      <c r="E70" s="221"/>
      <c r="F70" s="88" t="s">
        <v>42</v>
      </c>
      <c r="G70" s="222">
        <f>SUM(G59:G69)</f>
        <v>4536</v>
      </c>
      <c r="H70" s="90">
        <f>G70/G70</f>
        <v>1</v>
      </c>
    </row>
  </sheetData>
  <sheetProtection/>
  <mergeCells count="22">
    <mergeCell ref="B1:H1"/>
    <mergeCell ref="B3:D3"/>
    <mergeCell ref="F3:H4"/>
    <mergeCell ref="B4:D4"/>
    <mergeCell ref="B5:D6"/>
    <mergeCell ref="B8:D9"/>
    <mergeCell ref="B17:D17"/>
    <mergeCell ref="F18:H19"/>
    <mergeCell ref="F25:H26"/>
    <mergeCell ref="B30:D30"/>
    <mergeCell ref="B31:D31"/>
    <mergeCell ref="B32:D33"/>
    <mergeCell ref="F32:H33"/>
    <mergeCell ref="B61:D61"/>
    <mergeCell ref="B62:D62"/>
    <mergeCell ref="B64:D65"/>
    <mergeCell ref="F39:H40"/>
    <mergeCell ref="B45:D46"/>
    <mergeCell ref="F47:H48"/>
    <mergeCell ref="B54:D55"/>
    <mergeCell ref="F56:H57"/>
    <mergeCell ref="F58:H58"/>
  </mergeCells>
  <conditionalFormatting sqref="C21:C27">
    <cfRule type="top10" priority="1" dxfId="0" stopIfTrue="1" rank="1"/>
  </conditionalFormatting>
  <conditionalFormatting sqref="C10:C14">
    <cfRule type="top10" priority="15" dxfId="0" stopIfTrue="1" rank="1"/>
    <cfRule type="top10" priority="16" dxfId="0" stopIfTrue="1" rank="1"/>
  </conditionalFormatting>
  <conditionalFormatting sqref="C56:C58">
    <cfRule type="top10" priority="13" dxfId="0" stopIfTrue="1" rank="1"/>
    <cfRule type="top10" priority="17" dxfId="0" stopIfTrue="1" rank="1"/>
  </conditionalFormatting>
  <conditionalFormatting sqref="C47:C49">
    <cfRule type="top10" priority="14" dxfId="0" stopIfTrue="1" rank="1"/>
    <cfRule type="top10" priority="18" dxfId="0" stopIfTrue="1" rank="1"/>
  </conditionalFormatting>
  <conditionalFormatting sqref="C66:C68">
    <cfRule type="top10" priority="12" dxfId="0" stopIfTrue="1" rank="1"/>
  </conditionalFormatting>
  <conditionalFormatting sqref="C34:C40">
    <cfRule type="top10" priority="10" dxfId="0" stopIfTrue="1" rank="1"/>
  </conditionalFormatting>
  <conditionalFormatting sqref="G59:G68">
    <cfRule type="top10" priority="9" dxfId="9" stopIfTrue="1" rank="9"/>
  </conditionalFormatting>
  <conditionalFormatting sqref="G12:G14">
    <cfRule type="top10" priority="7" dxfId="0" stopIfTrue="1" rank="1"/>
    <cfRule type="top10" priority="8" dxfId="0" stopIfTrue="1" rank="1"/>
  </conditionalFormatting>
  <conditionalFormatting sqref="G20">
    <cfRule type="top10" priority="6" dxfId="0" stopIfTrue="1" rank="1"/>
  </conditionalFormatting>
  <conditionalFormatting sqref="G27">
    <cfRule type="top10" priority="5" dxfId="0" stopIfTrue="1" rank="1"/>
  </conditionalFormatting>
  <conditionalFormatting sqref="G34">
    <cfRule type="top10" priority="4" dxfId="0" stopIfTrue="1" rank="1"/>
  </conditionalFormatting>
  <conditionalFormatting sqref="G41:G43">
    <cfRule type="top10" priority="2" dxfId="0" stopIfTrue="1" rank="1"/>
    <cfRule type="top10" priority="3" dxfId="2" stopIfTrue="1" rank="1"/>
  </conditionalFormatting>
  <printOptions/>
  <pageMargins left="0.7" right="0.7" top="0.5" bottom="0.5" header="0.3" footer="0.3"/>
  <pageSetup horizontalDpi="600" verticalDpi="600" orientation="portrait" paperSize="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H70"/>
  <sheetViews>
    <sheetView zoomScalePageLayoutView="0" workbookViewId="0" topLeftCell="A19">
      <selection activeCell="M57" sqref="M57"/>
    </sheetView>
  </sheetViews>
  <sheetFormatPr defaultColWidth="9.140625" defaultRowHeight="15"/>
  <cols>
    <col min="1" max="1" width="3.8515625" style="0" customWidth="1"/>
    <col min="2" max="2" width="25.8515625" style="0" customWidth="1"/>
    <col min="3" max="3" width="7.421875" style="0" customWidth="1"/>
    <col min="4" max="4" width="8.57421875" style="0" customWidth="1"/>
    <col min="5" max="5" width="3.421875" style="0" customWidth="1"/>
    <col min="6" max="6" width="28.140625" style="0" customWidth="1"/>
  </cols>
  <sheetData>
    <row r="1" spans="2:8" ht="27" thickBot="1">
      <c r="B1" s="436" t="s">
        <v>29</v>
      </c>
      <c r="C1" s="437"/>
      <c r="D1" s="437"/>
      <c r="E1" s="437"/>
      <c r="F1" s="437"/>
      <c r="G1" s="437"/>
      <c r="H1" s="438"/>
    </row>
    <row r="2" spans="2:8" ht="19.5" thickBot="1">
      <c r="B2" s="35"/>
      <c r="C2" s="169"/>
      <c r="D2" s="170"/>
      <c r="E2" s="37"/>
      <c r="F2" s="36"/>
      <c r="G2" s="38"/>
      <c r="H2" s="39"/>
    </row>
    <row r="3" spans="2:8" ht="18.75" customHeight="1">
      <c r="B3" s="447" t="s">
        <v>5</v>
      </c>
      <c r="C3" s="448"/>
      <c r="D3" s="449"/>
      <c r="E3" s="171"/>
      <c r="F3" s="450" t="s">
        <v>72</v>
      </c>
      <c r="G3" s="451"/>
      <c r="H3" s="452"/>
    </row>
    <row r="4" spans="2:8" ht="16.5" customHeight="1" thickBot="1">
      <c r="B4" s="456" t="s">
        <v>91</v>
      </c>
      <c r="C4" s="457"/>
      <c r="D4" s="458"/>
      <c r="E4" s="171"/>
      <c r="F4" s="453"/>
      <c r="G4" s="454"/>
      <c r="H4" s="455"/>
    </row>
    <row r="5" spans="2:8" ht="20.25" customHeight="1">
      <c r="B5" s="360" t="s">
        <v>132</v>
      </c>
      <c r="C5" s="358"/>
      <c r="D5" s="359"/>
      <c r="E5" s="171"/>
      <c r="F5" s="172" t="s">
        <v>92</v>
      </c>
      <c r="G5" s="173">
        <v>280</v>
      </c>
      <c r="H5" s="110">
        <f>G5/G8</f>
        <v>0.7446808510638298</v>
      </c>
    </row>
    <row r="6" spans="2:8" ht="21.75" customHeight="1" thickBot="1">
      <c r="B6" s="361"/>
      <c r="C6" s="362"/>
      <c r="D6" s="363"/>
      <c r="E6" s="171"/>
      <c r="F6" s="106" t="s">
        <v>41</v>
      </c>
      <c r="G6" s="174">
        <v>4</v>
      </c>
      <c r="H6" s="110">
        <f>G6/G8</f>
        <v>0.010638297872340425</v>
      </c>
    </row>
    <row r="7" spans="2:8" ht="15.75" thickBot="1">
      <c r="B7" s="48"/>
      <c r="C7" s="175"/>
      <c r="D7" s="176"/>
      <c r="E7" s="49"/>
      <c r="F7" s="106" t="s">
        <v>6</v>
      </c>
      <c r="G7" s="174">
        <v>92</v>
      </c>
      <c r="H7" s="110">
        <f>G7/G8</f>
        <v>0.24468085106382978</v>
      </c>
    </row>
    <row r="8" spans="2:8" ht="15.75" thickBot="1">
      <c r="B8" s="439" t="s">
        <v>35</v>
      </c>
      <c r="C8" s="440"/>
      <c r="D8" s="441"/>
      <c r="E8" s="49"/>
      <c r="F8" s="113" t="s">
        <v>42</v>
      </c>
      <c r="G8" s="177">
        <f>SUM(G5:G7)</f>
        <v>376</v>
      </c>
      <c r="H8" s="178">
        <f>G8/G8</f>
        <v>1</v>
      </c>
    </row>
    <row r="9" spans="2:8" ht="15.75" thickBot="1">
      <c r="B9" s="442"/>
      <c r="C9" s="443"/>
      <c r="D9" s="444"/>
      <c r="E9" s="53"/>
      <c r="F9" s="49"/>
      <c r="G9" s="179"/>
      <c r="H9" s="180"/>
    </row>
    <row r="10" spans="2:8" ht="19.5">
      <c r="B10" s="54" t="s">
        <v>95</v>
      </c>
      <c r="C10" s="181">
        <v>30</v>
      </c>
      <c r="D10" s="87">
        <f>C10/C16</f>
        <v>0.0797872340425532</v>
      </c>
      <c r="E10" s="57"/>
      <c r="F10" s="182" t="s">
        <v>30</v>
      </c>
      <c r="G10" s="183"/>
      <c r="H10" s="184"/>
    </row>
    <row r="11" spans="2:8" ht="20.25" thickBot="1">
      <c r="B11" s="45" t="s">
        <v>93</v>
      </c>
      <c r="C11" s="185">
        <v>8</v>
      </c>
      <c r="D11" s="84">
        <f>C11/C16</f>
        <v>0.02127659574468085</v>
      </c>
      <c r="E11" s="57"/>
      <c r="F11" s="186"/>
      <c r="G11" s="187"/>
      <c r="H11" s="188"/>
    </row>
    <row r="12" spans="2:8" ht="15">
      <c r="B12" s="45" t="s">
        <v>94</v>
      </c>
      <c r="C12" s="185">
        <v>330</v>
      </c>
      <c r="D12" s="84">
        <f>C12/C16</f>
        <v>0.8776595744680851</v>
      </c>
      <c r="E12" s="57"/>
      <c r="F12" s="189" t="s">
        <v>96</v>
      </c>
      <c r="G12" s="190">
        <v>116</v>
      </c>
      <c r="H12" s="191">
        <f>G12/G16</f>
        <v>0.30851063829787234</v>
      </c>
    </row>
    <row r="13" spans="2:8" ht="15">
      <c r="B13" s="45" t="s">
        <v>39</v>
      </c>
      <c r="C13" s="185">
        <v>0</v>
      </c>
      <c r="D13" s="84">
        <f>C13/C16</f>
        <v>0</v>
      </c>
      <c r="E13" s="57"/>
      <c r="F13" s="45" t="s">
        <v>97</v>
      </c>
      <c r="G13" s="192">
        <v>201</v>
      </c>
      <c r="H13" s="72">
        <f>G13/G16</f>
        <v>0.5345744680851063</v>
      </c>
    </row>
    <row r="14" spans="2:8" ht="15">
      <c r="B14" s="45" t="s">
        <v>98</v>
      </c>
      <c r="C14" s="185">
        <v>1</v>
      </c>
      <c r="D14" s="84">
        <f>C14/C16</f>
        <v>0.0026595744680851063</v>
      </c>
      <c r="E14" s="57"/>
      <c r="F14" s="193" t="s">
        <v>98</v>
      </c>
      <c r="G14" s="192">
        <v>28</v>
      </c>
      <c r="H14" s="72">
        <f>G14/G16</f>
        <v>0.07446808510638298</v>
      </c>
    </row>
    <row r="15" spans="2:8" ht="15">
      <c r="B15" s="45" t="s">
        <v>6</v>
      </c>
      <c r="C15" s="185">
        <v>7</v>
      </c>
      <c r="D15" s="84">
        <f>C15/C16</f>
        <v>0.018617021276595744</v>
      </c>
      <c r="E15" s="57"/>
      <c r="F15" s="73" t="s">
        <v>6</v>
      </c>
      <c r="G15" s="192">
        <v>31</v>
      </c>
      <c r="H15" s="72">
        <f>G15/G16</f>
        <v>0.08244680851063829</v>
      </c>
    </row>
    <row r="16" spans="2:8" ht="15.75" thickBot="1">
      <c r="B16" s="65" t="s">
        <v>42</v>
      </c>
      <c r="C16" s="194">
        <f>SUM(C10:C15)</f>
        <v>376</v>
      </c>
      <c r="D16" s="90">
        <f>C16/C16</f>
        <v>1</v>
      </c>
      <c r="E16" s="57"/>
      <c r="F16" s="74" t="s">
        <v>42</v>
      </c>
      <c r="G16" s="195">
        <f>SUM(G12:G15)</f>
        <v>376</v>
      </c>
      <c r="H16" s="76">
        <f>G16/G16</f>
        <v>1</v>
      </c>
    </row>
    <row r="17" spans="2:8" ht="15.75" thickBot="1">
      <c r="B17" s="445"/>
      <c r="C17" s="446"/>
      <c r="D17" s="446"/>
      <c r="E17" s="57"/>
      <c r="F17" s="196"/>
      <c r="G17" s="197"/>
      <c r="H17" s="198"/>
    </row>
    <row r="18" spans="2:8" ht="15.75" thickBot="1">
      <c r="B18" s="48"/>
      <c r="C18" s="175"/>
      <c r="D18" s="176"/>
      <c r="E18" s="57"/>
      <c r="F18" s="410" t="s">
        <v>99</v>
      </c>
      <c r="G18" s="411"/>
      <c r="H18" s="412"/>
    </row>
    <row r="19" spans="2:8" ht="20.25" thickBot="1">
      <c r="B19" s="199" t="s">
        <v>44</v>
      </c>
      <c r="C19" s="200"/>
      <c r="D19" s="201"/>
      <c r="E19" s="57"/>
      <c r="F19" s="413"/>
      <c r="G19" s="414"/>
      <c r="H19" s="415"/>
    </row>
    <row r="20" spans="2:8" ht="19.5">
      <c r="B20" s="202"/>
      <c r="C20" s="203"/>
      <c r="D20" s="204"/>
      <c r="E20" s="57"/>
      <c r="F20" s="172" t="s">
        <v>37</v>
      </c>
      <c r="G20" s="78">
        <v>0</v>
      </c>
      <c r="H20" s="79">
        <f>G20/G23</f>
        <v>0</v>
      </c>
    </row>
    <row r="21" spans="2:8" ht="15">
      <c r="B21" s="45" t="s">
        <v>103</v>
      </c>
      <c r="C21" s="185">
        <v>224</v>
      </c>
      <c r="D21" s="84">
        <f>C21/C29</f>
        <v>0.5957446808510638</v>
      </c>
      <c r="E21" s="57"/>
      <c r="F21" s="45" t="s">
        <v>41</v>
      </c>
      <c r="G21" s="205">
        <v>17</v>
      </c>
      <c r="H21" s="110">
        <f>G21/G23</f>
        <v>0.04521276595744681</v>
      </c>
    </row>
    <row r="22" spans="2:8" ht="15">
      <c r="B22" s="50" t="s">
        <v>100</v>
      </c>
      <c r="C22" s="185">
        <v>12</v>
      </c>
      <c r="D22" s="84">
        <f>C22/C29</f>
        <v>0.031914893617021274</v>
      </c>
      <c r="E22" s="57"/>
      <c r="F22" s="98" t="s">
        <v>6</v>
      </c>
      <c r="G22" s="83">
        <v>359</v>
      </c>
      <c r="H22" s="84">
        <f>G22/G23</f>
        <v>0.9547872340425532</v>
      </c>
    </row>
    <row r="23" spans="2:8" ht="15.75" thickBot="1">
      <c r="B23" s="50" t="s">
        <v>101</v>
      </c>
      <c r="C23" s="206">
        <v>112</v>
      </c>
      <c r="D23" s="84">
        <f>C23/C29</f>
        <v>0.2978723404255319</v>
      </c>
      <c r="E23" s="57"/>
      <c r="F23" s="88" t="s">
        <v>42</v>
      </c>
      <c r="G23" s="89">
        <f>SUM(G20:G22)</f>
        <v>376</v>
      </c>
      <c r="H23" s="90">
        <f>G23/G23</f>
        <v>1</v>
      </c>
    </row>
    <row r="24" spans="2:8" ht="15.75" thickBot="1">
      <c r="B24" s="50" t="s">
        <v>102</v>
      </c>
      <c r="C24" s="206">
        <v>10</v>
      </c>
      <c r="D24" s="207">
        <f>C24/C29</f>
        <v>0.026595744680851064</v>
      </c>
      <c r="E24" s="57"/>
      <c r="F24" s="196"/>
      <c r="G24" s="197"/>
      <c r="H24" s="198"/>
    </row>
    <row r="25" spans="2:8" ht="15">
      <c r="B25" s="50" t="s">
        <v>37</v>
      </c>
      <c r="C25" s="206">
        <v>0</v>
      </c>
      <c r="D25" s="207">
        <f>C25/C29</f>
        <v>0</v>
      </c>
      <c r="E25" s="53"/>
      <c r="F25" s="410" t="s">
        <v>49</v>
      </c>
      <c r="G25" s="411"/>
      <c r="H25" s="412"/>
    </row>
    <row r="26" spans="2:8" ht="15.75" thickBot="1">
      <c r="B26" s="106" t="s">
        <v>37</v>
      </c>
      <c r="C26" s="206">
        <v>0</v>
      </c>
      <c r="D26" s="207">
        <f>C26/C29</f>
        <v>0</v>
      </c>
      <c r="E26" s="53"/>
      <c r="F26" s="413"/>
      <c r="G26" s="414"/>
      <c r="H26" s="415"/>
    </row>
    <row r="27" spans="2:8" ht="15">
      <c r="B27" s="45" t="s">
        <v>41</v>
      </c>
      <c r="C27" s="185">
        <v>2</v>
      </c>
      <c r="D27" s="84">
        <f>C27/C29</f>
        <v>0.005319148936170213</v>
      </c>
      <c r="E27" s="53"/>
      <c r="F27" s="172" t="s">
        <v>37</v>
      </c>
      <c r="G27" s="78">
        <v>0</v>
      </c>
      <c r="H27" s="79">
        <f>G27/G30</f>
        <v>0</v>
      </c>
    </row>
    <row r="28" spans="2:8" ht="15">
      <c r="B28" s="45" t="s">
        <v>6</v>
      </c>
      <c r="C28" s="185">
        <v>16</v>
      </c>
      <c r="D28" s="84">
        <f>C28/C29</f>
        <v>0.0425531914893617</v>
      </c>
      <c r="E28" s="53"/>
      <c r="F28" s="45" t="s">
        <v>41</v>
      </c>
      <c r="G28" s="205">
        <v>16</v>
      </c>
      <c r="H28" s="110">
        <f>G28/G30</f>
        <v>0.0425531914893617</v>
      </c>
    </row>
    <row r="29" spans="2:8" ht="15.75" thickBot="1">
      <c r="B29" s="65" t="s">
        <v>42</v>
      </c>
      <c r="C29" s="194">
        <f>SUM(C21:C28)</f>
        <v>376</v>
      </c>
      <c r="D29" s="90">
        <f>C29/C29</f>
        <v>1</v>
      </c>
      <c r="E29" s="53"/>
      <c r="F29" s="98" t="s">
        <v>6</v>
      </c>
      <c r="G29" s="83">
        <v>360</v>
      </c>
      <c r="H29" s="84">
        <f>G29/G30</f>
        <v>0.9574468085106383</v>
      </c>
    </row>
    <row r="30" spans="2:8" ht="15.75" thickBot="1">
      <c r="B30" s="379"/>
      <c r="C30" s="380"/>
      <c r="D30" s="380"/>
      <c r="E30" s="53"/>
      <c r="F30" s="88" t="s">
        <v>42</v>
      </c>
      <c r="G30" s="89">
        <f>SUM(G27:G29)</f>
        <v>376</v>
      </c>
      <c r="H30" s="90">
        <f>G30/G30</f>
        <v>1</v>
      </c>
    </row>
    <row r="31" spans="2:8" ht="15.75" thickBot="1">
      <c r="B31" s="379"/>
      <c r="C31" s="380"/>
      <c r="D31" s="380"/>
      <c r="E31" s="53"/>
      <c r="F31" s="49"/>
      <c r="G31" s="175"/>
      <c r="H31" s="180"/>
    </row>
    <row r="32" spans="2:8" ht="15">
      <c r="B32" s="410" t="s">
        <v>104</v>
      </c>
      <c r="C32" s="411"/>
      <c r="D32" s="412"/>
      <c r="E32" s="53"/>
      <c r="F32" s="410" t="s">
        <v>53</v>
      </c>
      <c r="G32" s="411"/>
      <c r="H32" s="412"/>
    </row>
    <row r="33" spans="2:8" ht="15.75" thickBot="1">
      <c r="B33" s="431"/>
      <c r="C33" s="432"/>
      <c r="D33" s="433"/>
      <c r="E33" s="53"/>
      <c r="F33" s="413"/>
      <c r="G33" s="414"/>
      <c r="H33" s="415"/>
    </row>
    <row r="34" spans="2:8" ht="15">
      <c r="B34" s="45" t="s">
        <v>109</v>
      </c>
      <c r="C34" s="185">
        <v>118</v>
      </c>
      <c r="D34" s="84">
        <f>C34/C42</f>
        <v>0.31382978723404253</v>
      </c>
      <c r="E34" s="53"/>
      <c r="F34" s="172" t="s">
        <v>37</v>
      </c>
      <c r="G34" s="78">
        <v>0</v>
      </c>
      <c r="H34" s="79">
        <f>G34/G37</f>
        <v>0</v>
      </c>
    </row>
    <row r="35" spans="2:8" ht="15">
      <c r="B35" s="50" t="s">
        <v>105</v>
      </c>
      <c r="C35" s="185">
        <v>202</v>
      </c>
      <c r="D35" s="84">
        <f>C35/C42</f>
        <v>0.5372340425531915</v>
      </c>
      <c r="E35" s="53"/>
      <c r="F35" s="45" t="s">
        <v>41</v>
      </c>
      <c r="G35" s="205">
        <v>12</v>
      </c>
      <c r="H35" s="110">
        <f>G35/G37</f>
        <v>0.031914893617021274</v>
      </c>
    </row>
    <row r="36" spans="2:8" ht="15">
      <c r="B36" s="50" t="s">
        <v>106</v>
      </c>
      <c r="C36" s="206">
        <v>25</v>
      </c>
      <c r="D36" s="84">
        <f>C36/C42</f>
        <v>0.06648936170212766</v>
      </c>
      <c r="E36" s="53"/>
      <c r="F36" s="98" t="s">
        <v>6</v>
      </c>
      <c r="G36" s="83">
        <v>364</v>
      </c>
      <c r="H36" s="84">
        <f>G36/G37</f>
        <v>0.9680851063829787</v>
      </c>
    </row>
    <row r="37" spans="2:8" ht="15.75" thickBot="1">
      <c r="B37" s="50" t="s">
        <v>107</v>
      </c>
      <c r="C37" s="206">
        <v>7</v>
      </c>
      <c r="D37" s="207">
        <f>C37/C42</f>
        <v>0.018617021276595744</v>
      </c>
      <c r="E37" s="53"/>
      <c r="F37" s="88" t="s">
        <v>42</v>
      </c>
      <c r="G37" s="89">
        <f>SUM(G34:G36)</f>
        <v>376</v>
      </c>
      <c r="H37" s="90">
        <f>G37/G37</f>
        <v>1</v>
      </c>
    </row>
    <row r="38" spans="2:8" ht="15.75" thickBot="1">
      <c r="B38" s="50" t="s">
        <v>108</v>
      </c>
      <c r="C38" s="206">
        <v>6</v>
      </c>
      <c r="D38" s="207">
        <f>C38/C42</f>
        <v>0.015957446808510637</v>
      </c>
      <c r="E38" s="57"/>
      <c r="F38" s="49"/>
      <c r="G38" s="175"/>
      <c r="H38" s="180"/>
    </row>
    <row r="39" spans="2:8" ht="15">
      <c r="B39" s="106" t="s">
        <v>37</v>
      </c>
      <c r="C39" s="206">
        <v>0</v>
      </c>
      <c r="D39" s="207">
        <f>C39/C42</f>
        <v>0</v>
      </c>
      <c r="E39" s="57"/>
      <c r="F39" s="410" t="s">
        <v>58</v>
      </c>
      <c r="G39" s="411"/>
      <c r="H39" s="412"/>
    </row>
    <row r="40" spans="2:8" ht="15.75" thickBot="1">
      <c r="B40" s="45" t="s">
        <v>41</v>
      </c>
      <c r="C40" s="185">
        <v>1</v>
      </c>
      <c r="D40" s="84">
        <f>C40/C42</f>
        <v>0.0026595744680851063</v>
      </c>
      <c r="E40" s="53"/>
      <c r="F40" s="413"/>
      <c r="G40" s="414"/>
      <c r="H40" s="415"/>
    </row>
    <row r="41" spans="2:8" ht="15">
      <c r="B41" s="45" t="s">
        <v>6</v>
      </c>
      <c r="C41" s="185">
        <v>17</v>
      </c>
      <c r="D41" s="84">
        <f>C41/C42</f>
        <v>0.04521276595744681</v>
      </c>
      <c r="E41" s="53"/>
      <c r="F41" s="85" t="s">
        <v>39</v>
      </c>
      <c r="G41" s="86">
        <v>0</v>
      </c>
      <c r="H41" s="87">
        <f>G41/G45</f>
        <v>0</v>
      </c>
    </row>
    <row r="42" spans="2:8" ht="15.75" thickBot="1">
      <c r="B42" s="65" t="s">
        <v>42</v>
      </c>
      <c r="C42" s="194">
        <f>SUM(C34:C41)</f>
        <v>376</v>
      </c>
      <c r="D42" s="90">
        <f>C42/C42</f>
        <v>1</v>
      </c>
      <c r="E42" s="53"/>
      <c r="F42" s="94" t="s">
        <v>39</v>
      </c>
      <c r="G42" s="83">
        <v>0</v>
      </c>
      <c r="H42" s="84">
        <f>G42/G45</f>
        <v>0</v>
      </c>
    </row>
    <row r="43" spans="2:8" ht="15">
      <c r="B43" s="48"/>
      <c r="C43" s="175"/>
      <c r="D43" s="176"/>
      <c r="E43" s="53"/>
      <c r="F43" s="45" t="s">
        <v>41</v>
      </c>
      <c r="G43" s="83">
        <v>8</v>
      </c>
      <c r="H43" s="84">
        <f>G43/G45</f>
        <v>0.02127659574468085</v>
      </c>
    </row>
    <row r="44" spans="2:8" ht="15.75" thickBot="1">
      <c r="B44" s="48"/>
      <c r="C44" s="175"/>
      <c r="D44" s="176"/>
      <c r="E44" s="53"/>
      <c r="F44" s="94" t="s">
        <v>6</v>
      </c>
      <c r="G44" s="83">
        <v>368</v>
      </c>
      <c r="H44" s="84">
        <f>G44/G45</f>
        <v>0.9787234042553191</v>
      </c>
    </row>
    <row r="45" spans="2:8" ht="15.75" thickBot="1">
      <c r="B45" s="404" t="s">
        <v>55</v>
      </c>
      <c r="C45" s="405"/>
      <c r="D45" s="406"/>
      <c r="E45" s="53"/>
      <c r="F45" s="88" t="s">
        <v>42</v>
      </c>
      <c r="G45" s="89">
        <f>SUM(G41:G44)</f>
        <v>376</v>
      </c>
      <c r="H45" s="90">
        <f>G45/G45</f>
        <v>1</v>
      </c>
    </row>
    <row r="46" spans="2:8" ht="15.75" thickBot="1">
      <c r="B46" s="407"/>
      <c r="C46" s="408"/>
      <c r="D46" s="409"/>
      <c r="E46" s="53"/>
      <c r="F46" s="196"/>
      <c r="G46" s="208"/>
      <c r="H46" s="198"/>
    </row>
    <row r="47" spans="2:8" ht="15">
      <c r="B47" s="189" t="s">
        <v>111</v>
      </c>
      <c r="C47" s="190">
        <v>170</v>
      </c>
      <c r="D47" s="191">
        <f>C47/C51</f>
        <v>0.4521276595744681</v>
      </c>
      <c r="E47" s="53"/>
      <c r="F47" s="416" t="s">
        <v>64</v>
      </c>
      <c r="G47" s="417"/>
      <c r="H47" s="418"/>
    </row>
    <row r="48" spans="2:8" ht="15.75" thickBot="1">
      <c r="B48" s="45" t="s">
        <v>110</v>
      </c>
      <c r="C48" s="192">
        <v>130</v>
      </c>
      <c r="D48" s="72">
        <f>C48/C51</f>
        <v>0.34574468085106386</v>
      </c>
      <c r="E48" s="57"/>
      <c r="F48" s="419"/>
      <c r="G48" s="420"/>
      <c r="H48" s="421"/>
    </row>
    <row r="49" spans="2:8" ht="15">
      <c r="B49" s="193" t="s">
        <v>98</v>
      </c>
      <c r="C49" s="192">
        <v>3</v>
      </c>
      <c r="D49" s="72">
        <f>C49/C51</f>
        <v>0.007978723404255319</v>
      </c>
      <c r="E49" s="57"/>
      <c r="F49" s="106" t="s">
        <v>131</v>
      </c>
      <c r="G49" s="78">
        <v>41</v>
      </c>
      <c r="H49" s="79">
        <f>G49/G54</f>
        <v>0.03634751773049645</v>
      </c>
    </row>
    <row r="50" spans="2:8" ht="15">
      <c r="B50" s="73" t="s">
        <v>6</v>
      </c>
      <c r="C50" s="192">
        <v>73</v>
      </c>
      <c r="D50" s="72">
        <f>C50/C51</f>
        <v>0.19414893617021275</v>
      </c>
      <c r="E50" s="57"/>
      <c r="F50" s="106" t="s">
        <v>143</v>
      </c>
      <c r="G50" s="80">
        <v>3</v>
      </c>
      <c r="H50" s="81">
        <f>G50/G54</f>
        <v>0.0026595744680851063</v>
      </c>
    </row>
    <row r="51" spans="2:8" ht="15.75" thickBot="1">
      <c r="B51" s="74" t="s">
        <v>42</v>
      </c>
      <c r="C51" s="195">
        <f>SUM(C47:C50)</f>
        <v>376</v>
      </c>
      <c r="D51" s="76">
        <f>C51/C51</f>
        <v>1</v>
      </c>
      <c r="E51" s="57"/>
      <c r="F51" s="106" t="s">
        <v>144</v>
      </c>
      <c r="G51" s="107">
        <v>1</v>
      </c>
      <c r="H51" s="108">
        <f>G51/G54</f>
        <v>0.0008865248226950354</v>
      </c>
    </row>
    <row r="52" spans="2:8" ht="15">
      <c r="B52" s="48"/>
      <c r="C52" s="175"/>
      <c r="D52" s="176"/>
      <c r="E52" s="57"/>
      <c r="F52" s="45" t="s">
        <v>41</v>
      </c>
      <c r="G52" s="107">
        <v>8</v>
      </c>
      <c r="H52" s="108">
        <f>G52/G54</f>
        <v>0.0070921985815602835</v>
      </c>
    </row>
    <row r="53" spans="2:8" ht="15.75" thickBot="1">
      <c r="B53" s="48"/>
      <c r="C53" s="175"/>
      <c r="D53" s="176"/>
      <c r="E53" s="57"/>
      <c r="F53" s="106" t="s">
        <v>6</v>
      </c>
      <c r="G53" s="107">
        <v>1075</v>
      </c>
      <c r="H53" s="108">
        <f>G53/G54</f>
        <v>0.9530141843971631</v>
      </c>
    </row>
    <row r="54" spans="2:8" ht="15.75" thickBot="1">
      <c r="B54" s="404" t="s">
        <v>65</v>
      </c>
      <c r="C54" s="405"/>
      <c r="D54" s="406"/>
      <c r="E54" s="57"/>
      <c r="F54" s="113" t="s">
        <v>42</v>
      </c>
      <c r="G54" s="114">
        <f>SUM(G49:G53)</f>
        <v>1128</v>
      </c>
      <c r="H54" s="115">
        <f>G54/G54</f>
        <v>1</v>
      </c>
    </row>
    <row r="55" spans="2:8" ht="15.75" thickBot="1">
      <c r="B55" s="407"/>
      <c r="C55" s="408"/>
      <c r="D55" s="409"/>
      <c r="E55" s="57"/>
      <c r="F55" s="196"/>
      <c r="G55" s="208"/>
      <c r="H55" s="198"/>
    </row>
    <row r="56" spans="2:8" ht="15">
      <c r="B56" s="209" t="s">
        <v>112</v>
      </c>
      <c r="C56" s="210">
        <v>315</v>
      </c>
      <c r="D56" s="191">
        <f>C56/C60</f>
        <v>0.8377659574468085</v>
      </c>
      <c r="E56" s="53"/>
      <c r="F56" s="422" t="s">
        <v>113</v>
      </c>
      <c r="G56" s="423"/>
      <c r="H56" s="424"/>
    </row>
    <row r="57" spans="2:8" ht="15">
      <c r="B57" s="73" t="s">
        <v>39</v>
      </c>
      <c r="C57" s="211">
        <v>0</v>
      </c>
      <c r="D57" s="72">
        <f>C57/C60</f>
        <v>0</v>
      </c>
      <c r="E57" s="53"/>
      <c r="F57" s="425"/>
      <c r="G57" s="426"/>
      <c r="H57" s="427"/>
    </row>
    <row r="58" spans="2:8" ht="20.25" thickBot="1">
      <c r="B58" s="45" t="s">
        <v>41</v>
      </c>
      <c r="C58" s="211">
        <v>4</v>
      </c>
      <c r="D58" s="72">
        <f>C58/C60</f>
        <v>0.010638297872340425</v>
      </c>
      <c r="E58" s="53"/>
      <c r="F58" s="428" t="s">
        <v>114</v>
      </c>
      <c r="G58" s="429"/>
      <c r="H58" s="430"/>
    </row>
    <row r="59" spans="2:8" ht="15">
      <c r="B59" s="73" t="s">
        <v>6</v>
      </c>
      <c r="C59" s="211">
        <v>57</v>
      </c>
      <c r="D59" s="72">
        <f>C59/C60</f>
        <v>0.15159574468085107</v>
      </c>
      <c r="E59" s="53"/>
      <c r="F59" s="212" t="s">
        <v>115</v>
      </c>
      <c r="G59" s="213">
        <v>199</v>
      </c>
      <c r="H59" s="87">
        <f>G59/G70</f>
        <v>0.05896296296296296</v>
      </c>
    </row>
    <row r="60" spans="2:8" ht="15.75" thickBot="1">
      <c r="B60" s="74" t="s">
        <v>42</v>
      </c>
      <c r="C60" s="214">
        <f>SUM(C56:C59)</f>
        <v>376</v>
      </c>
      <c r="D60" s="76">
        <f>C60/C60</f>
        <v>1</v>
      </c>
      <c r="E60" s="57"/>
      <c r="F60" s="94" t="s">
        <v>116</v>
      </c>
      <c r="G60" s="215">
        <v>208</v>
      </c>
      <c r="H60" s="84">
        <f>G60/G70</f>
        <v>0.06162962962962963</v>
      </c>
    </row>
    <row r="61" spans="2:8" ht="15">
      <c r="B61" s="434"/>
      <c r="C61" s="435"/>
      <c r="D61" s="435"/>
      <c r="E61" s="57"/>
      <c r="F61" s="216" t="s">
        <v>117</v>
      </c>
      <c r="G61" s="215">
        <v>173</v>
      </c>
      <c r="H61" s="84">
        <f>G61/G70</f>
        <v>0.05125925925925926</v>
      </c>
    </row>
    <row r="62" spans="2:8" ht="15">
      <c r="B62" s="379"/>
      <c r="C62" s="380"/>
      <c r="D62" s="380"/>
      <c r="E62" s="57"/>
      <c r="F62" s="216" t="s">
        <v>97</v>
      </c>
      <c r="G62" s="215">
        <v>250</v>
      </c>
      <c r="H62" s="84">
        <f>G62/G70</f>
        <v>0.07407407407407407</v>
      </c>
    </row>
    <row r="63" spans="2:8" ht="15.75" thickBot="1">
      <c r="B63" s="48"/>
      <c r="C63" s="175"/>
      <c r="D63" s="176"/>
      <c r="E63" s="57"/>
      <c r="F63" s="216" t="s">
        <v>118</v>
      </c>
      <c r="G63" s="215">
        <v>211</v>
      </c>
      <c r="H63" s="84">
        <f>G63/G70</f>
        <v>0.06251851851851851</v>
      </c>
    </row>
    <row r="64" spans="2:8" ht="15">
      <c r="B64" s="404" t="s">
        <v>88</v>
      </c>
      <c r="C64" s="405"/>
      <c r="D64" s="406"/>
      <c r="E64" s="57"/>
      <c r="F64" s="91" t="s">
        <v>119</v>
      </c>
      <c r="G64" s="215">
        <v>177</v>
      </c>
      <c r="H64" s="84">
        <f>G64/G70</f>
        <v>0.052444444444444446</v>
      </c>
    </row>
    <row r="65" spans="2:8" ht="15.75" thickBot="1">
      <c r="B65" s="407"/>
      <c r="C65" s="408"/>
      <c r="D65" s="409"/>
      <c r="E65" s="57"/>
      <c r="F65" s="91" t="s">
        <v>120</v>
      </c>
      <c r="G65" s="215">
        <v>183</v>
      </c>
      <c r="H65" s="84">
        <f>G65/G70</f>
        <v>0.05422222222222222</v>
      </c>
    </row>
    <row r="66" spans="2:8" ht="15">
      <c r="B66" s="99" t="s">
        <v>129</v>
      </c>
      <c r="C66" s="217">
        <v>276</v>
      </c>
      <c r="D66" s="101">
        <f>C66/C70</f>
        <v>0.7340425531914894</v>
      </c>
      <c r="E66" s="57"/>
      <c r="F66" s="91" t="s">
        <v>121</v>
      </c>
      <c r="G66" s="215">
        <v>195</v>
      </c>
      <c r="H66" s="84">
        <f>G66/G70</f>
        <v>0.057777777777777775</v>
      </c>
    </row>
    <row r="67" spans="2:8" ht="15">
      <c r="B67" s="91" t="s">
        <v>39</v>
      </c>
      <c r="C67" s="218">
        <v>0</v>
      </c>
      <c r="D67" s="93">
        <f>C67/C70</f>
        <v>0</v>
      </c>
      <c r="E67" s="57"/>
      <c r="F67" s="91" t="s">
        <v>122</v>
      </c>
      <c r="G67" s="215">
        <v>185</v>
      </c>
      <c r="H67" s="84">
        <f>G67/G70</f>
        <v>0.054814814814814816</v>
      </c>
    </row>
    <row r="68" spans="2:8" ht="15">
      <c r="B68" s="45" t="s">
        <v>41</v>
      </c>
      <c r="C68" s="218">
        <v>4</v>
      </c>
      <c r="D68" s="93">
        <f>C68/C70</f>
        <v>0.010638297872340425</v>
      </c>
      <c r="E68" s="49"/>
      <c r="F68" s="94" t="s">
        <v>41</v>
      </c>
      <c r="G68" s="215">
        <v>2</v>
      </c>
      <c r="H68" s="84">
        <f>G68/G70</f>
        <v>0.0005925925925925926</v>
      </c>
    </row>
    <row r="69" spans="2:8" ht="15">
      <c r="B69" s="94" t="s">
        <v>6</v>
      </c>
      <c r="C69" s="219">
        <v>96</v>
      </c>
      <c r="D69" s="81">
        <f>C69/C70</f>
        <v>0.2553191489361702</v>
      </c>
      <c r="E69" s="53"/>
      <c r="F69" s="94" t="s">
        <v>6</v>
      </c>
      <c r="G69" s="215">
        <v>1592</v>
      </c>
      <c r="H69" s="84">
        <f>G69/G70</f>
        <v>0.4717037037037037</v>
      </c>
    </row>
    <row r="70" spans="2:8" ht="15.75" thickBot="1">
      <c r="B70" s="95" t="s">
        <v>42</v>
      </c>
      <c r="C70" s="220">
        <f>SUM(C66:C69)</f>
        <v>376</v>
      </c>
      <c r="D70" s="97">
        <f>C70/C70</f>
        <v>1</v>
      </c>
      <c r="E70" s="221"/>
      <c r="F70" s="88" t="s">
        <v>42</v>
      </c>
      <c r="G70" s="222">
        <f>SUM(G59:G69)</f>
        <v>3375</v>
      </c>
      <c r="H70" s="90">
        <f>G70/G70</f>
        <v>1</v>
      </c>
    </row>
  </sheetData>
  <sheetProtection/>
  <mergeCells count="22">
    <mergeCell ref="B1:H1"/>
    <mergeCell ref="B3:D3"/>
    <mergeCell ref="F3:H4"/>
    <mergeCell ref="B4:D4"/>
    <mergeCell ref="B5:D6"/>
    <mergeCell ref="B8:D9"/>
    <mergeCell ref="B17:D17"/>
    <mergeCell ref="F18:H19"/>
    <mergeCell ref="F25:H26"/>
    <mergeCell ref="B30:D30"/>
    <mergeCell ref="B31:D31"/>
    <mergeCell ref="B32:D33"/>
    <mergeCell ref="F32:H33"/>
    <mergeCell ref="B61:D61"/>
    <mergeCell ref="B62:D62"/>
    <mergeCell ref="B64:D65"/>
    <mergeCell ref="F39:H40"/>
    <mergeCell ref="B45:D46"/>
    <mergeCell ref="F47:H48"/>
    <mergeCell ref="B54:D55"/>
    <mergeCell ref="F56:H57"/>
    <mergeCell ref="F58:H58"/>
  </mergeCells>
  <conditionalFormatting sqref="C10:C14">
    <cfRule type="top10" priority="15" dxfId="0" stopIfTrue="1" rank="1"/>
    <cfRule type="top10" priority="16" dxfId="0" stopIfTrue="1" rank="1"/>
  </conditionalFormatting>
  <conditionalFormatting sqref="C56:C58">
    <cfRule type="top10" priority="13" dxfId="0" stopIfTrue="1" rank="1"/>
    <cfRule type="top10" priority="17" dxfId="0" stopIfTrue="1" rank="1"/>
  </conditionalFormatting>
  <conditionalFormatting sqref="C47:C49">
    <cfRule type="top10" priority="14" dxfId="0" stopIfTrue="1" rank="1"/>
    <cfRule type="top10" priority="18" dxfId="0" stopIfTrue="1" rank="1"/>
  </conditionalFormatting>
  <conditionalFormatting sqref="C66:C68">
    <cfRule type="top10" priority="12" dxfId="0" stopIfTrue="1" rank="1"/>
  </conditionalFormatting>
  <conditionalFormatting sqref="G49:G52">
    <cfRule type="top10" priority="11" dxfId="0" stopIfTrue="1" rank="3"/>
  </conditionalFormatting>
  <conditionalFormatting sqref="C34:C40">
    <cfRule type="top10" priority="10" dxfId="0" stopIfTrue="1" rank="1"/>
  </conditionalFormatting>
  <conditionalFormatting sqref="G59:G68">
    <cfRule type="top10" priority="9" dxfId="9" stopIfTrue="1" rank="9"/>
  </conditionalFormatting>
  <conditionalFormatting sqref="G12:G14">
    <cfRule type="top10" priority="7" dxfId="0" stopIfTrue="1" rank="1"/>
    <cfRule type="top10" priority="8" dxfId="0" stopIfTrue="1" rank="1"/>
  </conditionalFormatting>
  <conditionalFormatting sqref="G20">
    <cfRule type="top10" priority="6" dxfId="0" stopIfTrue="1" rank="1"/>
  </conditionalFormatting>
  <conditionalFormatting sqref="G27">
    <cfRule type="top10" priority="5" dxfId="0" stopIfTrue="1" rank="1"/>
  </conditionalFormatting>
  <conditionalFormatting sqref="G34">
    <cfRule type="top10" priority="4" dxfId="0" stopIfTrue="1" rank="1"/>
  </conditionalFormatting>
  <conditionalFormatting sqref="G41:G43">
    <cfRule type="top10" priority="2" dxfId="0" stopIfTrue="1" rank="1"/>
    <cfRule type="top10" priority="3" dxfId="2" stopIfTrue="1" rank="1"/>
  </conditionalFormatting>
  <conditionalFormatting sqref="C21:C27">
    <cfRule type="top10" priority="1" dxfId="0" stopIfTrue="1" rank="1"/>
  </conditionalFormatting>
  <printOptions/>
  <pageMargins left="0.7" right="0.7" top="0.5" bottom="0.5" header="0.3" footer="0.3"/>
  <pageSetup horizontalDpi="600" verticalDpi="600" orientation="portrait" paperSize="3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M75"/>
  <sheetViews>
    <sheetView tabSelected="1" zoomScalePageLayoutView="0" workbookViewId="0" topLeftCell="A1">
      <selection activeCell="L24" sqref="L24"/>
    </sheetView>
  </sheetViews>
  <sheetFormatPr defaultColWidth="8.7109375" defaultRowHeight="15"/>
  <cols>
    <col min="1" max="1" width="3.8515625" style="233" customWidth="1"/>
    <col min="2" max="2" width="30.140625" style="233" customWidth="1"/>
    <col min="3" max="4" width="7.421875" style="233" customWidth="1"/>
    <col min="5" max="5" width="3.421875" style="233" customWidth="1"/>
    <col min="6" max="6" width="28.57421875" style="233" customWidth="1"/>
    <col min="7" max="7" width="10.140625" style="233" customWidth="1"/>
    <col min="8" max="16384" width="8.7109375" style="233" customWidth="1"/>
  </cols>
  <sheetData>
    <row r="1" spans="2:8" ht="20.25" customHeight="1" thickBot="1">
      <c r="B1" s="465" t="s">
        <v>29</v>
      </c>
      <c r="C1" s="466"/>
      <c r="D1" s="466"/>
      <c r="E1" s="466"/>
      <c r="F1" s="466"/>
      <c r="G1" s="466"/>
      <c r="H1" s="467"/>
    </row>
    <row r="2" spans="2:8" ht="9" customHeight="1" thickBot="1">
      <c r="B2" s="234"/>
      <c r="C2" s="235"/>
      <c r="D2" s="236"/>
      <c r="E2" s="237"/>
      <c r="F2" s="238"/>
      <c r="G2" s="239"/>
      <c r="H2" s="240"/>
    </row>
    <row r="3" spans="2:8" ht="12.75">
      <c r="B3" s="468" t="s">
        <v>90</v>
      </c>
      <c r="C3" s="469"/>
      <c r="D3" s="470"/>
      <c r="E3" s="241"/>
      <c r="F3" s="471" t="s">
        <v>84</v>
      </c>
      <c r="G3" s="472"/>
      <c r="H3" s="473"/>
    </row>
    <row r="4" spans="2:8" ht="23.25" customHeight="1" thickBot="1">
      <c r="B4" s="477" t="s">
        <v>91</v>
      </c>
      <c r="C4" s="478"/>
      <c r="D4" s="479"/>
      <c r="E4" s="241"/>
      <c r="F4" s="474"/>
      <c r="G4" s="475"/>
      <c r="H4" s="476"/>
    </row>
    <row r="5" spans="2:8" ht="14.25" customHeight="1">
      <c r="B5" s="480" t="s">
        <v>132</v>
      </c>
      <c r="C5" s="481"/>
      <c r="D5" s="482"/>
      <c r="E5" s="241"/>
      <c r="F5" s="242" t="s">
        <v>146</v>
      </c>
      <c r="G5" s="243">
        <f>SUM('W4 REP'!G5+'W5 REP'!G5)</f>
        <v>680</v>
      </c>
      <c r="H5" s="244">
        <f>G5/G8</f>
        <v>0.7090719499478624</v>
      </c>
    </row>
    <row r="6" spans="2:8" ht="15.75" customHeight="1" thickBot="1">
      <c r="B6" s="483"/>
      <c r="C6" s="484"/>
      <c r="D6" s="485"/>
      <c r="E6" s="241"/>
      <c r="F6" s="245" t="s">
        <v>41</v>
      </c>
      <c r="G6" s="246">
        <f>SUM('W4 REP'!G6+'W5 REP'!G6)</f>
        <v>18</v>
      </c>
      <c r="H6" s="244">
        <f>G6/G8</f>
        <v>0.018769551616266946</v>
      </c>
    </row>
    <row r="7" spans="2:8" ht="13.5" thickBot="1">
      <c r="B7" s="247"/>
      <c r="C7" s="248"/>
      <c r="D7" s="249"/>
      <c r="E7" s="250"/>
      <c r="F7" s="245" t="s">
        <v>6</v>
      </c>
      <c r="G7" s="246">
        <f>SUM('W4 REP'!G7+'W5 REP'!G7)</f>
        <v>261</v>
      </c>
      <c r="H7" s="244">
        <f>G7/G8</f>
        <v>0.2721584984358707</v>
      </c>
    </row>
    <row r="8" spans="2:8" ht="13.5" thickBot="1">
      <c r="B8" s="486" t="s">
        <v>35</v>
      </c>
      <c r="C8" s="487"/>
      <c r="D8" s="488"/>
      <c r="E8" s="250"/>
      <c r="F8" s="251" t="s">
        <v>42</v>
      </c>
      <c r="G8" s="252">
        <f>SUM(G5:G7)</f>
        <v>959</v>
      </c>
      <c r="H8" s="253">
        <f>G8/G8</f>
        <v>1</v>
      </c>
    </row>
    <row r="9" spans="2:8" ht="13.5" thickBot="1">
      <c r="B9" s="489"/>
      <c r="C9" s="490"/>
      <c r="D9" s="491"/>
      <c r="E9" s="250"/>
      <c r="F9" s="250"/>
      <c r="G9" s="254"/>
      <c r="H9" s="255"/>
    </row>
    <row r="10" spans="2:8" ht="12.75">
      <c r="B10" s="242" t="s">
        <v>95</v>
      </c>
      <c r="C10" s="256">
        <f>SUM('W1 REP'!C12+'W2 REP'!C11+'W3 REP'!C10+'W4 REP'!C12+'W5 REP'!C11+'W6 REP'!C10)</f>
        <v>276</v>
      </c>
      <c r="D10" s="257">
        <f>C10/C16</f>
        <v>0.09061063690085358</v>
      </c>
      <c r="E10" s="258"/>
      <c r="F10" s="259" t="s">
        <v>30</v>
      </c>
      <c r="G10" s="260"/>
      <c r="H10" s="261"/>
    </row>
    <row r="11" spans="2:8" ht="13.5" thickBot="1">
      <c r="B11" s="262" t="s">
        <v>93</v>
      </c>
      <c r="C11" s="263">
        <f>SUM('W1 REP'!C10+'W2 REP'!C12+'W3 REP'!C11+'W4 REP'!C10+'W5 REP'!C12+'W6 REP'!C11)</f>
        <v>20</v>
      </c>
      <c r="D11" s="264">
        <f>C11/C16</f>
        <v>0.006565988181221274</v>
      </c>
      <c r="E11" s="258"/>
      <c r="F11" s="265"/>
      <c r="G11" s="266"/>
      <c r="H11" s="267"/>
    </row>
    <row r="12" spans="2:8" ht="12.75">
      <c r="B12" s="262" t="s">
        <v>94</v>
      </c>
      <c r="C12" s="263">
        <f>SUM('W1 REP'!C11+'W2 REP'!C10+'W3 REP'!C12+'W4 REP'!C11+'W5 REP'!C10+'W6 REP'!C12)</f>
        <v>2718</v>
      </c>
      <c r="D12" s="264">
        <f>C12/C16</f>
        <v>0.8923177938279712</v>
      </c>
      <c r="E12" s="258"/>
      <c r="F12" s="268" t="s">
        <v>96</v>
      </c>
      <c r="G12" s="269">
        <f>SUM('W1 REP'!G12+'W2 REP'!G12+'W3 REP'!G12+'W4 REP'!G13+'W5 REP'!G13+'W6 REP'!G12)</f>
        <v>903</v>
      </c>
      <c r="H12" s="270">
        <f>G12/G16</f>
        <v>0.2964543663821405</v>
      </c>
    </row>
    <row r="13" spans="2:8" ht="12.75">
      <c r="B13" s="262" t="s">
        <v>39</v>
      </c>
      <c r="C13" s="263">
        <v>0</v>
      </c>
      <c r="D13" s="264">
        <f>C13/C16</f>
        <v>0</v>
      </c>
      <c r="E13" s="258"/>
      <c r="F13" s="262" t="s">
        <v>97</v>
      </c>
      <c r="G13" s="271">
        <f>SUM('W1 REP'!G13+'W2 REP'!G13+'W3 REP'!G13+'W4 REP'!G12+'W5 REP'!G12+'W6 REP'!G13)</f>
        <v>1645</v>
      </c>
      <c r="H13" s="272">
        <f>G13/G16</f>
        <v>0.5400525279054498</v>
      </c>
    </row>
    <row r="14" spans="2:8" ht="12.75">
      <c r="B14" s="262" t="s">
        <v>98</v>
      </c>
      <c r="C14" s="263">
        <f>SUM('W1 REP'!C14+'W2 REP'!C14+'W3 REP'!C14+'W4 REP'!C14+'W5 REP'!C14+'W6 REP'!C14)</f>
        <v>11</v>
      </c>
      <c r="D14" s="264">
        <f>C14/C16</f>
        <v>0.0036112934996717005</v>
      </c>
      <c r="E14" s="258"/>
      <c r="F14" s="273" t="s">
        <v>98</v>
      </c>
      <c r="G14" s="271">
        <f>SUM('W1 REP'!G14+'W2 REP'!G14+'W3 REP'!G14+'W4 REP'!G14+'W5 REP'!G14+'W6 REP'!G14)</f>
        <v>239</v>
      </c>
      <c r="H14" s="272">
        <f>G14/G16</f>
        <v>0.07846355876559422</v>
      </c>
    </row>
    <row r="15" spans="2:8" ht="12.75">
      <c r="B15" s="262" t="s">
        <v>6</v>
      </c>
      <c r="C15" s="263">
        <f>SUM('W1 REP'!C15+'W2 REP'!C15+'W3 REP'!C15+'W4 REP'!C15+'W5 REP'!C15+'W6 REP'!C15)</f>
        <v>21</v>
      </c>
      <c r="D15" s="264">
        <f>C15/C16</f>
        <v>0.006894287590282338</v>
      </c>
      <c r="E15" s="258"/>
      <c r="F15" s="274" t="s">
        <v>6</v>
      </c>
      <c r="G15" s="271">
        <f>SUM('W1 REP'!G15+'W2 REP'!G15+'W3 REP'!G15+'W4 REP'!G15+'W5 REP'!G15+'W6 REP'!G15)</f>
        <v>259</v>
      </c>
      <c r="H15" s="272">
        <f>G15/G16</f>
        <v>0.0850295469468155</v>
      </c>
    </row>
    <row r="16" spans="2:8" ht="13.5" thickBot="1">
      <c r="B16" s="275" t="s">
        <v>42</v>
      </c>
      <c r="C16" s="276">
        <f>SUM(C10:C15)</f>
        <v>3046</v>
      </c>
      <c r="D16" s="277">
        <f>C16/C16</f>
        <v>1</v>
      </c>
      <c r="E16" s="258"/>
      <c r="F16" s="278" t="s">
        <v>42</v>
      </c>
      <c r="G16" s="279">
        <f>SUM(G12:G15)</f>
        <v>3046</v>
      </c>
      <c r="H16" s="280">
        <f>G16/G16</f>
        <v>1</v>
      </c>
    </row>
    <row r="17" spans="2:8" ht="7.5" customHeight="1" thickBot="1">
      <c r="B17" s="281"/>
      <c r="C17" s="282"/>
      <c r="D17" s="282"/>
      <c r="E17" s="258"/>
      <c r="F17" s="237"/>
      <c r="G17" s="283"/>
      <c r="H17" s="284"/>
    </row>
    <row r="18" spans="2:8" ht="12.75">
      <c r="B18" s="285" t="s">
        <v>44</v>
      </c>
      <c r="C18" s="286"/>
      <c r="D18" s="287"/>
      <c r="E18" s="258"/>
      <c r="F18" s="459" t="s">
        <v>99</v>
      </c>
      <c r="G18" s="460"/>
      <c r="H18" s="461"/>
    </row>
    <row r="19" spans="2:8" ht="13.5" thickBot="1">
      <c r="B19" s="288"/>
      <c r="C19" s="289"/>
      <c r="D19" s="290"/>
      <c r="E19" s="258"/>
      <c r="F19" s="462"/>
      <c r="G19" s="463"/>
      <c r="H19" s="464"/>
    </row>
    <row r="20" spans="2:8" ht="12.75">
      <c r="B20" s="262" t="s">
        <v>103</v>
      </c>
      <c r="C20" s="263">
        <f>SUM('W1 REP'!C24+'W2 REP'!C23+'W3 REP'!C23+'W4 REP'!C24+'W5 REP'!C21+'W6 REP'!C21)</f>
        <v>1735</v>
      </c>
      <c r="D20" s="264">
        <f>C20/C28</f>
        <v>0.5695994747209455</v>
      </c>
      <c r="E20" s="258"/>
      <c r="F20" s="242" t="s">
        <v>37</v>
      </c>
      <c r="G20" s="291">
        <v>0</v>
      </c>
      <c r="H20" s="292">
        <f>G20/G23</f>
        <v>0</v>
      </c>
    </row>
    <row r="21" spans="2:8" ht="12.75">
      <c r="B21" s="245" t="s">
        <v>100</v>
      </c>
      <c r="C21" s="263">
        <f>SUM('W1 REP'!C21+'W2 REP'!C24+'W3 REP'!C24+'W4 REP'!C21+'W5 REP'!C22+'W6 REP'!C22)</f>
        <v>86</v>
      </c>
      <c r="D21" s="264">
        <f>C21/C28</f>
        <v>0.028233749179251477</v>
      </c>
      <c r="E21" s="258"/>
      <c r="F21" s="262" t="s">
        <v>41</v>
      </c>
      <c r="G21" s="293">
        <f>SUM('W1 REP'!G21+'W2 REP'!G21+'W3 REP'!G21+'W4 REP'!G21+'W5 REP'!G21+'W6 REP'!G21)</f>
        <v>110</v>
      </c>
      <c r="H21" s="244">
        <f>G21/G23</f>
        <v>0.03611293499671701</v>
      </c>
    </row>
    <row r="22" spans="2:8" ht="12.75">
      <c r="B22" s="245" t="s">
        <v>101</v>
      </c>
      <c r="C22" s="294">
        <f>SUM('W1 REP'!C22+'W2 REP'!C21+'W3 REP'!C21+'W4 REP'!C22+'W5 REP'!C23+'W6 REP'!C23)</f>
        <v>941</v>
      </c>
      <c r="D22" s="264">
        <f>C22/C28</f>
        <v>0.30892974392646094</v>
      </c>
      <c r="E22" s="258"/>
      <c r="F22" s="295" t="s">
        <v>6</v>
      </c>
      <c r="G22" s="296">
        <v>2936</v>
      </c>
      <c r="H22" s="264">
        <f>G22/G23</f>
        <v>0.963887065003283</v>
      </c>
    </row>
    <row r="23" spans="2:8" ht="13.5" thickBot="1">
      <c r="B23" s="245" t="s">
        <v>102</v>
      </c>
      <c r="C23" s="294">
        <f>SUM('W1 REP'!C23+'W2 REP'!C22+'W3 REP'!C22+'W4 REP'!C23+'W5 REP'!C24+'W6 REP'!C24)</f>
        <v>95</v>
      </c>
      <c r="D23" s="244">
        <f>C23/C28</f>
        <v>0.03118844386080105</v>
      </c>
      <c r="E23" s="258"/>
      <c r="F23" s="297" t="s">
        <v>42</v>
      </c>
      <c r="G23" s="298">
        <f>SUM(G20:G22)</f>
        <v>3046</v>
      </c>
      <c r="H23" s="277">
        <f>G23/G23</f>
        <v>1</v>
      </c>
    </row>
    <row r="24" spans="2:8" ht="13.5" thickBot="1">
      <c r="B24" s="245" t="s">
        <v>37</v>
      </c>
      <c r="C24" s="294">
        <v>0</v>
      </c>
      <c r="D24" s="244">
        <f>C24/C28</f>
        <v>0</v>
      </c>
      <c r="E24" s="258"/>
      <c r="F24" s="237"/>
      <c r="G24" s="283"/>
      <c r="H24" s="284"/>
    </row>
    <row r="25" spans="2:8" ht="12.75">
      <c r="B25" s="245" t="s">
        <v>37</v>
      </c>
      <c r="C25" s="294">
        <v>0</v>
      </c>
      <c r="D25" s="244">
        <f>C25/C28</f>
        <v>0</v>
      </c>
      <c r="E25" s="250"/>
      <c r="F25" s="459" t="s">
        <v>49</v>
      </c>
      <c r="G25" s="460"/>
      <c r="H25" s="461"/>
    </row>
    <row r="26" spans="2:8" ht="13.5" thickBot="1">
      <c r="B26" s="262" t="s">
        <v>41</v>
      </c>
      <c r="C26" s="263">
        <f>SUM('W1 REP'!C27+'W2 REP'!C27+'W3 REP'!C27+'W4 REP'!C27+'W5 REP'!C27+'W6 REP'!C27)</f>
        <v>41</v>
      </c>
      <c r="D26" s="264">
        <f>C26/C28</f>
        <v>0.013460275771503612</v>
      </c>
      <c r="E26" s="250"/>
      <c r="F26" s="462"/>
      <c r="G26" s="463"/>
      <c r="H26" s="464"/>
    </row>
    <row r="27" spans="2:8" ht="12.75">
      <c r="B27" s="262" t="s">
        <v>6</v>
      </c>
      <c r="C27" s="263">
        <f>SUM('W1 REP'!C28+'W2 REP'!C28+'W3 REP'!C28+'W4 REP'!C28+'W5 REP'!C28+'W6 REP'!C28)</f>
        <v>148</v>
      </c>
      <c r="D27" s="264">
        <f>C27/C28</f>
        <v>0.048588312541037425</v>
      </c>
      <c r="E27" s="250"/>
      <c r="F27" s="242" t="s">
        <v>37</v>
      </c>
      <c r="G27" s="291">
        <v>0</v>
      </c>
      <c r="H27" s="292">
        <f>G27/G30</f>
        <v>0</v>
      </c>
    </row>
    <row r="28" spans="2:8" ht="13.5" thickBot="1">
      <c r="B28" s="275" t="s">
        <v>42</v>
      </c>
      <c r="C28" s="276">
        <f>SUM(C20:C27)</f>
        <v>3046</v>
      </c>
      <c r="D28" s="277">
        <f>C28/C28</f>
        <v>1</v>
      </c>
      <c r="E28" s="250"/>
      <c r="F28" s="262" t="s">
        <v>41</v>
      </c>
      <c r="G28" s="293">
        <f>SUM('W1 REP'!G28+'W2 REP'!G28+'W3 REP'!G28+'W4 REP'!G28+'W5 REP'!G28+'W6 REP'!G28)</f>
        <v>96</v>
      </c>
      <c r="H28" s="244">
        <f>G28/G30</f>
        <v>0.03151674326986211</v>
      </c>
    </row>
    <row r="29" spans="2:8" ht="13.5" thickBot="1">
      <c r="B29" s="299"/>
      <c r="C29" s="299"/>
      <c r="D29" s="299"/>
      <c r="E29" s="250"/>
      <c r="F29" s="295" t="s">
        <v>6</v>
      </c>
      <c r="G29" s="296">
        <f>SUM('W1 REP'!G29+'W2 REP'!G29+'W3 REP'!G29+'W4 REP'!G29+'W5 REP'!G29+'W6 REP'!G29)</f>
        <v>2950</v>
      </c>
      <c r="H29" s="264">
        <f>G29/G30</f>
        <v>0.9684832567301379</v>
      </c>
    </row>
    <row r="30" spans="2:8" ht="20.25" customHeight="1" thickBot="1">
      <c r="B30" s="492" t="s">
        <v>104</v>
      </c>
      <c r="C30" s="493"/>
      <c r="D30" s="494"/>
      <c r="E30" s="250"/>
      <c r="F30" s="297" t="s">
        <v>42</v>
      </c>
      <c r="G30" s="298">
        <f>SUM(G27:G29)</f>
        <v>3046</v>
      </c>
      <c r="H30" s="277">
        <f>G30/G30</f>
        <v>1</v>
      </c>
    </row>
    <row r="31" spans="2:8" ht="20.25" customHeight="1" thickBot="1">
      <c r="B31" s="498"/>
      <c r="C31" s="499"/>
      <c r="D31" s="500"/>
      <c r="E31" s="250"/>
      <c r="F31" s="250"/>
      <c r="G31" s="248"/>
      <c r="H31" s="255"/>
    </row>
    <row r="32" spans="2:8" ht="15" customHeight="1">
      <c r="B32" s="262" t="s">
        <v>109</v>
      </c>
      <c r="C32" s="263">
        <f>SUM('W1 REP'!C38+'W2 REP'!C35+'W3 REP'!C36+'W4 REP'!C37+'W5 REP'!C36+'W6 REP'!C34)</f>
        <v>786</v>
      </c>
      <c r="D32" s="264">
        <f>C32/C40</f>
        <v>0.25804333552199604</v>
      </c>
      <c r="E32" s="250"/>
      <c r="F32" s="459" t="s">
        <v>53</v>
      </c>
      <c r="G32" s="460"/>
      <c r="H32" s="461"/>
    </row>
    <row r="33" spans="2:8" ht="15.75" customHeight="1" thickBot="1">
      <c r="B33" s="245" t="s">
        <v>105</v>
      </c>
      <c r="C33" s="263">
        <f>SUM('W1 REP'!C34+'W2 REP'!C36+'W3 REP'!C37+'W4 REP'!C38+'W5 REP'!C37+'W6 REP'!C35)</f>
        <v>1692</v>
      </c>
      <c r="D33" s="264">
        <f>C33/C40</f>
        <v>0.5554826001313198</v>
      </c>
      <c r="E33" s="250"/>
      <c r="F33" s="462"/>
      <c r="G33" s="463"/>
      <c r="H33" s="464"/>
    </row>
    <row r="34" spans="2:8" ht="12.75">
      <c r="B34" s="245" t="s">
        <v>106</v>
      </c>
      <c r="C34" s="294">
        <f>SUM('W1 REP'!C35+'W2 REP'!C37+'W3 REP'!C38+'W4 REP'!C34+'W5 REP'!C38+'W6 REP'!C36)</f>
        <v>143</v>
      </c>
      <c r="D34" s="264">
        <f>C34/C40</f>
        <v>0.04694681549573211</v>
      </c>
      <c r="E34" s="250"/>
      <c r="F34" s="242" t="s">
        <v>37</v>
      </c>
      <c r="G34" s="291">
        <v>0</v>
      </c>
      <c r="H34" s="292">
        <f>G34/G37</f>
        <v>0</v>
      </c>
    </row>
    <row r="35" spans="2:8" ht="12.75">
      <c r="B35" s="245" t="s">
        <v>107</v>
      </c>
      <c r="C35" s="294">
        <f>SUM('W1 REP'!C37+'W2 REP'!C34+'W3 REP'!C35+'W4 REP'!C36+'W5 REP'!C35+'W6 REP'!C38)</f>
        <v>91</v>
      </c>
      <c r="D35" s="244">
        <f>C35/C40</f>
        <v>0.029875246224556794</v>
      </c>
      <c r="E35" s="250"/>
      <c r="F35" s="262" t="s">
        <v>41</v>
      </c>
      <c r="G35" s="293">
        <f>SUM('W1 REP'!G35+'W2 REP'!G35+'W3 REP'!G35+'W4 REP'!G35+'W5 REP'!G35+'W6 REP'!G35)</f>
        <v>95</v>
      </c>
      <c r="H35" s="244">
        <f>G35/G37</f>
        <v>0.03118844386080105</v>
      </c>
    </row>
    <row r="36" spans="2:8" ht="12.75">
      <c r="B36" s="245" t="s">
        <v>108</v>
      </c>
      <c r="C36" s="294">
        <f>SUM('W1 REP'!C37+'W2 REP'!C34+'W3 REP'!C35+'W4 REP'!C36+'W5 REP'!C35+'W6 REP'!C38)</f>
        <v>91</v>
      </c>
      <c r="D36" s="244">
        <f>C36/C40</f>
        <v>0.029875246224556794</v>
      </c>
      <c r="E36" s="250"/>
      <c r="F36" s="295" t="s">
        <v>6</v>
      </c>
      <c r="G36" s="296">
        <f>SUM('W1 REP'!G36+'W2 REP'!G36+'W3 REP'!G36+'W4 REP'!G36+'W5 REP'!G36+'W6 REP'!G36)</f>
        <v>2951</v>
      </c>
      <c r="H36" s="264">
        <f>G36/G37</f>
        <v>0.968811556139199</v>
      </c>
    </row>
    <row r="37" spans="2:8" ht="13.5" thickBot="1">
      <c r="B37" s="245" t="s">
        <v>37</v>
      </c>
      <c r="C37" s="294">
        <v>0</v>
      </c>
      <c r="D37" s="244">
        <f>C37/C40</f>
        <v>0</v>
      </c>
      <c r="E37" s="250"/>
      <c r="F37" s="297" t="s">
        <v>42</v>
      </c>
      <c r="G37" s="298">
        <f>SUM(G34:G36)</f>
        <v>3046</v>
      </c>
      <c r="H37" s="277">
        <f>G37/G37</f>
        <v>1</v>
      </c>
    </row>
    <row r="38" spans="2:8" ht="13.5" thickBot="1">
      <c r="B38" s="262" t="s">
        <v>41</v>
      </c>
      <c r="C38" s="263">
        <f>SUM('W1 REP'!C40+'W2 REP'!C49+'W3 REP'!C40+'W4 REP'!C40+'W5 REP'!C40+'W6 REP'!C40)</f>
        <v>29</v>
      </c>
      <c r="D38" s="264">
        <f>C38/C40</f>
        <v>0.009520682862770847</v>
      </c>
      <c r="E38" s="258"/>
      <c r="F38" s="250"/>
      <c r="G38" s="248"/>
      <c r="H38" s="255"/>
    </row>
    <row r="39" spans="2:8" ht="12.75">
      <c r="B39" s="262" t="s">
        <v>6</v>
      </c>
      <c r="C39" s="263">
        <v>214</v>
      </c>
      <c r="D39" s="264">
        <f>C39/C40</f>
        <v>0.07025607353906763</v>
      </c>
      <c r="E39" s="258"/>
      <c r="F39" s="459" t="s">
        <v>58</v>
      </c>
      <c r="G39" s="460"/>
      <c r="H39" s="461"/>
    </row>
    <row r="40" spans="2:8" ht="13.5" thickBot="1">
      <c r="B40" s="275" t="s">
        <v>42</v>
      </c>
      <c r="C40" s="276">
        <f>SUM(C32:C39)</f>
        <v>3046</v>
      </c>
      <c r="D40" s="277">
        <f>C40/C40</f>
        <v>1</v>
      </c>
      <c r="E40" s="250"/>
      <c r="F40" s="462"/>
      <c r="G40" s="463"/>
      <c r="H40" s="464"/>
    </row>
    <row r="41" spans="5:8" ht="13.5" thickBot="1">
      <c r="E41" s="250"/>
      <c r="F41" s="300" t="s">
        <v>39</v>
      </c>
      <c r="G41" s="301">
        <v>0</v>
      </c>
      <c r="H41" s="257">
        <f>G41/G45</f>
        <v>0</v>
      </c>
    </row>
    <row r="42" spans="2:8" ht="12.75">
      <c r="B42" s="492" t="s">
        <v>55</v>
      </c>
      <c r="C42" s="493"/>
      <c r="D42" s="494"/>
      <c r="E42" s="250"/>
      <c r="F42" s="302" t="s">
        <v>39</v>
      </c>
      <c r="G42" s="296">
        <v>0</v>
      </c>
      <c r="H42" s="264">
        <f>G42/G45</f>
        <v>0</v>
      </c>
    </row>
    <row r="43" spans="2:8" ht="13.5" thickBot="1">
      <c r="B43" s="495"/>
      <c r="C43" s="496"/>
      <c r="D43" s="497"/>
      <c r="E43" s="250"/>
      <c r="F43" s="262" t="s">
        <v>41</v>
      </c>
      <c r="G43" s="296">
        <f>SUM('W1 REP'!G43+'W2 REP'!G43+'W3 REP'!G43+'W4 REP'!G43+'W5 REP'!G43+'W6 REP'!G43)</f>
        <v>81</v>
      </c>
      <c r="H43" s="264">
        <f>G43/G45</f>
        <v>0.02659225213394616</v>
      </c>
    </row>
    <row r="44" spans="2:8" ht="13.5" thickBot="1">
      <c r="B44" s="247"/>
      <c r="C44" s="248"/>
      <c r="D44" s="249"/>
      <c r="E44" s="250"/>
      <c r="F44" s="302" t="s">
        <v>6</v>
      </c>
      <c r="G44" s="296">
        <f>SUM('W1 REP'!G44+'W2 REP'!G44+'W3 REP'!G44+'W4 REP'!G44+'W5 REP'!G44+'W6 REP'!G44)</f>
        <v>2965</v>
      </c>
      <c r="H44" s="264">
        <f>G44/G45</f>
        <v>0.9734077478660539</v>
      </c>
    </row>
    <row r="45" spans="2:8" ht="13.5" thickBot="1">
      <c r="B45" s="268" t="s">
        <v>111</v>
      </c>
      <c r="C45" s="269">
        <f>SUM('W1 REP'!C48+'W2 REP'!C47+'W3 REP'!C47+'W4 REP'!C48+'W5 REP'!C48+'W6 REP'!C47)</f>
        <v>1121</v>
      </c>
      <c r="D45" s="270">
        <f>C45/C49</f>
        <v>0.3680236375574524</v>
      </c>
      <c r="E45" s="250"/>
      <c r="F45" s="297" t="s">
        <v>42</v>
      </c>
      <c r="G45" s="298">
        <f>SUM(G41:G44)</f>
        <v>3046</v>
      </c>
      <c r="H45" s="277">
        <f>G45/G45</f>
        <v>1</v>
      </c>
    </row>
    <row r="46" spans="2:8" ht="13.5" thickBot="1">
      <c r="B46" s="262" t="s">
        <v>110</v>
      </c>
      <c r="C46" s="271">
        <f>SUM('W1 REP'!C47+'W2 REP'!C48+'W3 REP'!C48+'W4 REP'!C47+'W5 REP'!C47+'W6 REP'!C48)</f>
        <v>1252</v>
      </c>
      <c r="D46" s="272">
        <f>C46/C49</f>
        <v>0.4110308601444517</v>
      </c>
      <c r="E46" s="250"/>
      <c r="F46" s="237"/>
      <c r="G46" s="303"/>
      <c r="H46" s="284"/>
    </row>
    <row r="47" spans="2:8" ht="12.75">
      <c r="B47" s="273" t="s">
        <v>98</v>
      </c>
      <c r="C47" s="271">
        <f>SUM('W1 REP'!C49+'W2 REP'!C49+'W3 REP'!C49+'W4 REP'!C49+'W5 REP'!C49+'W6 REP'!C49)</f>
        <v>31</v>
      </c>
      <c r="D47" s="272">
        <f>C47/C49</f>
        <v>0.010177281680892974</v>
      </c>
      <c r="E47" s="250"/>
      <c r="F47" s="471" t="s">
        <v>134</v>
      </c>
      <c r="G47" s="472"/>
      <c r="H47" s="473"/>
    </row>
    <row r="48" spans="2:8" ht="13.5" thickBot="1">
      <c r="B48" s="274" t="s">
        <v>6</v>
      </c>
      <c r="C48" s="271">
        <v>642</v>
      </c>
      <c r="D48" s="272">
        <f>C48/C49</f>
        <v>0.21076822061720288</v>
      </c>
      <c r="E48" s="258"/>
      <c r="F48" s="474"/>
      <c r="G48" s="475"/>
      <c r="H48" s="476"/>
    </row>
    <row r="49" spans="2:8" ht="13.5" thickBot="1">
      <c r="B49" s="278" t="s">
        <v>42</v>
      </c>
      <c r="C49" s="279">
        <f>SUM(C45:C48)</f>
        <v>3046</v>
      </c>
      <c r="D49" s="280">
        <f>C49/C49</f>
        <v>1</v>
      </c>
      <c r="E49" s="258"/>
      <c r="F49" s="245" t="s">
        <v>147</v>
      </c>
      <c r="G49" s="291">
        <f>SUM('W1 REP'!G49+'W2 REP'!G49+'W3 REP'!G49+'W4 REP'!G49+'W5 REP'!G49+'W6 REP'!G49)</f>
        <v>345</v>
      </c>
      <c r="H49" s="292">
        <f>G49/G54</f>
        <v>0.04103235014272122</v>
      </c>
    </row>
    <row r="50" spans="5:8" ht="13.5" thickBot="1">
      <c r="E50" s="258"/>
      <c r="F50" s="245" t="s">
        <v>148</v>
      </c>
      <c r="G50" s="304">
        <f>SUM('W1 REP'!G51+'W2 REP'!G50+'W3 REP'!G51+'W5 REP'!G51+'W6 REP'!G51)</f>
        <v>9</v>
      </c>
      <c r="H50" s="305">
        <f>G50/G54</f>
        <v>0.0010704091341579448</v>
      </c>
    </row>
    <row r="51" spans="2:8" ht="12.75">
      <c r="B51" s="306" t="s">
        <v>65</v>
      </c>
      <c r="C51" s="307"/>
      <c r="D51" s="308"/>
      <c r="E51" s="258"/>
      <c r="F51" s="245" t="s">
        <v>142</v>
      </c>
      <c r="G51" s="309">
        <v>0</v>
      </c>
      <c r="H51" s="310">
        <f>G51/G54</f>
        <v>0</v>
      </c>
    </row>
    <row r="52" spans="2:8" ht="13.5" thickBot="1">
      <c r="B52" s="311"/>
      <c r="C52" s="312"/>
      <c r="D52" s="313"/>
      <c r="E52" s="258"/>
      <c r="F52" s="262" t="s">
        <v>41</v>
      </c>
      <c r="G52" s="309">
        <f>SUM('W1 REP'!G52+'W2 REP'!G52+'W3 REP'!G52+'W4 REP'!G52+'W5 REP'!G52+'W6 REP'!G52)</f>
        <v>67</v>
      </c>
      <c r="H52" s="310">
        <f>G52/G54</f>
        <v>0.007968601332064701</v>
      </c>
    </row>
    <row r="53" spans="5:8" ht="13.5" thickBot="1">
      <c r="E53" s="258"/>
      <c r="F53" s="245" t="s">
        <v>6</v>
      </c>
      <c r="G53" s="314">
        <f>SUM('W1 REP'!G53+'W2 REP'!G53+'W3 REP'!G53+'W4 REP'!G53+'W5 REP'!G53+'W6 REP'!G44)</f>
        <v>7987</v>
      </c>
      <c r="H53" s="310">
        <f>G53/G54</f>
        <v>0.9499286393910561</v>
      </c>
    </row>
    <row r="54" spans="2:8" ht="15.75" customHeight="1" thickBot="1">
      <c r="B54" s="315" t="s">
        <v>112</v>
      </c>
      <c r="C54" s="316">
        <f>SUM('W1 REP'!C56+'W2 REP'!C56+'W3 REP'!C56+'W4 REP'!C56+'W5 REP'!C56+'W6 REP'!C56)</f>
        <v>2414</v>
      </c>
      <c r="D54" s="270">
        <f>C54/C58</f>
        <v>0.7925147734734077</v>
      </c>
      <c r="E54" s="258"/>
      <c r="F54" s="251" t="s">
        <v>42</v>
      </c>
      <c r="G54" s="317">
        <f>SUM(G49:G53)</f>
        <v>8408</v>
      </c>
      <c r="H54" s="318">
        <f>G54/G54</f>
        <v>1</v>
      </c>
    </row>
    <row r="55" spans="2:13" ht="15.75" customHeight="1" thickBot="1">
      <c r="B55" s="274" t="s">
        <v>39</v>
      </c>
      <c r="C55" s="319">
        <v>0</v>
      </c>
      <c r="D55" s="272">
        <f>C55/C58</f>
        <v>0</v>
      </c>
      <c r="E55" s="258"/>
      <c r="F55" s="237"/>
      <c r="G55" s="303"/>
      <c r="H55" s="284"/>
      <c r="M55" s="512">
        <f>SUM('W1 REP'!G50+'W2 REP'!G51+'W3 REP'!G50+'W4 REP'!G50+'W5 REP'!G50+'W6 REP'!G50)</f>
        <v>20</v>
      </c>
    </row>
    <row r="56" spans="2:8" ht="12.75">
      <c r="B56" s="262" t="s">
        <v>41</v>
      </c>
      <c r="C56" s="319">
        <f>SUM('W1 REP'!C58+'W2 REP'!C58+'W3 REP'!C58+'W4 REP'!C58+'W5 REP'!C58+'W6 REP'!C58)</f>
        <v>38</v>
      </c>
      <c r="D56" s="272">
        <f>C56/C58</f>
        <v>0.01247537754432042</v>
      </c>
      <c r="E56" s="250"/>
      <c r="F56" s="501" t="s">
        <v>113</v>
      </c>
      <c r="G56" s="502"/>
      <c r="H56" s="503"/>
    </row>
    <row r="57" spans="2:8" ht="12.75">
      <c r="B57" s="274" t="s">
        <v>6</v>
      </c>
      <c r="C57" s="319">
        <f>SUM('W1 REP'!C59+'W2 REP'!C59+'W3 REP'!C59+'W4 REP'!C59+'W5 REP'!C59+'W6 REP'!C59)</f>
        <v>594</v>
      </c>
      <c r="D57" s="272">
        <f>C57/C58</f>
        <v>0.19500984898227183</v>
      </c>
      <c r="E57" s="250"/>
      <c r="F57" s="504"/>
      <c r="G57" s="505"/>
      <c r="H57" s="506"/>
    </row>
    <row r="58" spans="2:8" ht="13.5" thickBot="1">
      <c r="B58" s="278" t="s">
        <v>42</v>
      </c>
      <c r="C58" s="320">
        <f>SUM(C54:C57)</f>
        <v>3046</v>
      </c>
      <c r="D58" s="280">
        <f>C58/C58</f>
        <v>1</v>
      </c>
      <c r="E58" s="250"/>
      <c r="F58" s="507" t="s">
        <v>114</v>
      </c>
      <c r="G58" s="508"/>
      <c r="H58" s="509"/>
    </row>
    <row r="59" spans="5:8" ht="13.5" thickBot="1">
      <c r="E59" s="250"/>
      <c r="F59" s="321" t="s">
        <v>115</v>
      </c>
      <c r="G59" s="322">
        <f>SUM('W1 REP'!G59+'W2 REP'!G59+'W3 REP'!G59+'W4 REP'!G59+'W5 REP'!G59+'W6 REP'!G59)</f>
        <v>1626</v>
      </c>
      <c r="H59" s="257">
        <f>G59/G70</f>
        <v>0.06262999768892998</v>
      </c>
    </row>
    <row r="60" spans="2:8" ht="12.75">
      <c r="B60" s="492" t="s">
        <v>72</v>
      </c>
      <c r="C60" s="493"/>
      <c r="D60" s="494"/>
      <c r="E60" s="258"/>
      <c r="F60" s="302" t="s">
        <v>116</v>
      </c>
      <c r="G60" s="323">
        <f>SUM('W1 REP'!G60+'W2 REP'!G60+'W3 REP'!G60+'W4 REP'!G60+'W5 REP'!G60+'W6 REP'!G60)</f>
        <v>1641</v>
      </c>
      <c r="H60" s="264">
        <f>G60/G70</f>
        <v>0.06320776519528541</v>
      </c>
    </row>
    <row r="61" spans="2:8" ht="13.5" thickBot="1">
      <c r="B61" s="495"/>
      <c r="C61" s="496"/>
      <c r="D61" s="497"/>
      <c r="E61" s="258"/>
      <c r="F61" s="324" t="s">
        <v>117</v>
      </c>
      <c r="G61" s="323">
        <f>SUM('W1 REP'!G61+'W2 REP'!G61+'W3 REP'!G61+'W4 REP'!G61+'W5 REP'!G61+'W6 REP'!G61)</f>
        <v>1421</v>
      </c>
      <c r="H61" s="264">
        <f>G61/G70</f>
        <v>0.054733841768738925</v>
      </c>
    </row>
    <row r="62" spans="2:8" ht="12.75">
      <c r="B62" s="325" t="s">
        <v>145</v>
      </c>
      <c r="C62" s="326">
        <f>SUM('W1 REP'!G5+'W6 REP'!G5)</f>
        <v>723</v>
      </c>
      <c r="D62" s="327">
        <f>C62/C66</f>
        <v>0.7539103232533889</v>
      </c>
      <c r="E62" s="258"/>
      <c r="F62" s="324" t="s">
        <v>97</v>
      </c>
      <c r="G62" s="323">
        <f>SUM('W1 REP'!G62+'W2 REP'!G62+'W3 REP'!G62+'W4 REP'!G62+'W5 REP'!G62+'W6 REP'!G62)</f>
        <v>1966</v>
      </c>
      <c r="H62" s="264">
        <f>G62/G70</f>
        <v>0.07572606116632001</v>
      </c>
    </row>
    <row r="63" spans="2:8" ht="12.75">
      <c r="B63" s="324" t="s">
        <v>39</v>
      </c>
      <c r="C63" s="328">
        <v>0</v>
      </c>
      <c r="D63" s="305">
        <f>C63/C66</f>
        <v>0</v>
      </c>
      <c r="E63" s="258"/>
      <c r="F63" s="324" t="s">
        <v>118</v>
      </c>
      <c r="G63" s="323">
        <v>252</v>
      </c>
      <c r="H63" s="264">
        <f>G63/G70</f>
        <v>0.009706494106771435</v>
      </c>
    </row>
    <row r="64" spans="2:8" ht="12.75">
      <c r="B64" s="262" t="s">
        <v>41</v>
      </c>
      <c r="C64" s="328">
        <f>SUM('W1 REP'!G6+'W6 REP'!G6)</f>
        <v>8</v>
      </c>
      <c r="D64" s="305">
        <f>C64/C66</f>
        <v>0.008342022940563087</v>
      </c>
      <c r="E64" s="258"/>
      <c r="F64" s="324" t="s">
        <v>119</v>
      </c>
      <c r="G64" s="323">
        <f>SUM('W1 REP'!G64+'W2 REP'!G64+'W3 REP'!G64+'W4 REP'!G64+'W5 REP'!G64+'W6 REP'!G64)</f>
        <v>1427</v>
      </c>
      <c r="H64" s="264">
        <f>G64/G70</f>
        <v>0.0549649487712811</v>
      </c>
    </row>
    <row r="65" spans="2:8" ht="12.75">
      <c r="B65" s="302" t="s">
        <v>6</v>
      </c>
      <c r="C65" s="328">
        <f>SUM('W1 REP'!G7+'W6 REP'!G7)</f>
        <v>228</v>
      </c>
      <c r="D65" s="305">
        <f>C65/C66</f>
        <v>0.23774765380604795</v>
      </c>
      <c r="E65" s="258"/>
      <c r="F65" s="324" t="s">
        <v>120</v>
      </c>
      <c r="G65" s="323">
        <f>SUM('W1 REP'!G65+'W2 REP'!G65+'W3 REP'!G65+'W4 REP'!G65+'W5 REP'!G65+'W6 REP'!G65)</f>
        <v>1509</v>
      </c>
      <c r="H65" s="264">
        <f>G65/G70</f>
        <v>0.058123411139357525</v>
      </c>
    </row>
    <row r="66" spans="2:8" ht="13.5" thickBot="1">
      <c r="B66" s="329" t="s">
        <v>42</v>
      </c>
      <c r="C66" s="330">
        <f>SUM(C62:C65)</f>
        <v>959</v>
      </c>
      <c r="D66" s="331">
        <f>C66/C66</f>
        <v>1</v>
      </c>
      <c r="E66" s="258"/>
      <c r="F66" s="324" t="s">
        <v>121</v>
      </c>
      <c r="G66" s="323">
        <f>SUM('W1 REP'!G66+'W2 REP'!G66+'W3 REP'!G66+'W4 REP'!G66+'W5 REP'!G66+'W6 REP'!G66)</f>
        <v>1565</v>
      </c>
      <c r="H66" s="264">
        <f>G66/G70</f>
        <v>0.06028040982975118</v>
      </c>
    </row>
    <row r="67" spans="5:8" ht="12.75">
      <c r="E67" s="258"/>
      <c r="F67" s="324" t="s">
        <v>122</v>
      </c>
      <c r="G67" s="323">
        <f>SUM('W1 REP'!G67+'W2 REP'!G67+'W3 REP'!G67+'W4 REP'!G67+'W5 REP'!G67+'W6 REP'!G67)</f>
        <v>1518</v>
      </c>
      <c r="H67" s="264">
        <f>G67/G70</f>
        <v>0.058470071643170786</v>
      </c>
    </row>
    <row r="68" spans="5:8" ht="13.5" thickBot="1">
      <c r="E68" s="250"/>
      <c r="F68" s="302" t="s">
        <v>41</v>
      </c>
      <c r="G68" s="323">
        <f>SUM('W1 REP'!G68+'W2 REP'!G68+'W3 REP'!G68+'W4 REP'!G68+'W5 REP'!G68+'W6 REP'!G68)</f>
        <v>43</v>
      </c>
      <c r="H68" s="264">
        <f>G68/G70</f>
        <v>0.0016562668515522688</v>
      </c>
    </row>
    <row r="69" spans="2:8" ht="15" customHeight="1">
      <c r="B69" s="492" t="s">
        <v>77</v>
      </c>
      <c r="C69" s="493"/>
      <c r="D69" s="494"/>
      <c r="E69" s="250"/>
      <c r="F69" s="302" t="s">
        <v>6</v>
      </c>
      <c r="G69" s="323">
        <f>SUM('W1 REP'!G69+'W2 REP'!G69+'W3 REP'!G69+'W4 REP'!G69+'W5 REP'!G69+'W6 REP'!G69)</f>
        <v>12994</v>
      </c>
      <c r="H69" s="264">
        <f>G69/G70</f>
        <v>0.5005007318388414</v>
      </c>
    </row>
    <row r="70" spans="2:8" ht="15.75" customHeight="1" thickBot="1">
      <c r="B70" s="495"/>
      <c r="C70" s="496"/>
      <c r="D70" s="497"/>
      <c r="E70" s="332"/>
      <c r="F70" s="297" t="s">
        <v>42</v>
      </c>
      <c r="G70" s="333">
        <f>SUM(G59:G69)</f>
        <v>25962</v>
      </c>
      <c r="H70" s="277">
        <f>G70/G70</f>
        <v>1</v>
      </c>
    </row>
    <row r="71" spans="2:4" ht="12.75">
      <c r="B71" s="325" t="s">
        <v>123</v>
      </c>
      <c r="C71" s="326">
        <f>SUM('W2 REP'!G5+'W3 REP'!G5)</f>
        <v>866</v>
      </c>
      <c r="D71" s="327">
        <f>C71/C75</f>
        <v>0.7677304964539007</v>
      </c>
    </row>
    <row r="72" spans="2:4" ht="12.75">
      <c r="B72" s="324" t="s">
        <v>39</v>
      </c>
      <c r="C72" s="328">
        <v>0</v>
      </c>
      <c r="D72" s="305">
        <f>C72/C75</f>
        <v>0</v>
      </c>
    </row>
    <row r="73" spans="2:4" ht="12.75">
      <c r="B73" s="262" t="s">
        <v>41</v>
      </c>
      <c r="C73" s="328">
        <f>SUM('W2 REP'!G6+'W3 REP'!G6)</f>
        <v>12</v>
      </c>
      <c r="D73" s="305">
        <f>C73/C75</f>
        <v>0.010638297872340425</v>
      </c>
    </row>
    <row r="74" spans="2:4" ht="12.75">
      <c r="B74" s="302" t="s">
        <v>6</v>
      </c>
      <c r="C74" s="328">
        <f>SUM('W2 REP'!G7+'W3 REP'!G7)</f>
        <v>250</v>
      </c>
      <c r="D74" s="305">
        <f>C74/C75</f>
        <v>0.22163120567375885</v>
      </c>
    </row>
    <row r="75" spans="2:4" ht="13.5" thickBot="1">
      <c r="B75" s="329" t="s">
        <v>42</v>
      </c>
      <c r="C75" s="330">
        <f>SUM(C71:C74)</f>
        <v>1128</v>
      </c>
      <c r="D75" s="331">
        <f>C75/C75</f>
        <v>1</v>
      </c>
    </row>
  </sheetData>
  <sheetProtection/>
  <mergeCells count="17">
    <mergeCell ref="B60:D61"/>
    <mergeCell ref="B30:D31"/>
    <mergeCell ref="B69:D70"/>
    <mergeCell ref="F39:H40"/>
    <mergeCell ref="B42:D43"/>
    <mergeCell ref="F47:H48"/>
    <mergeCell ref="F56:H57"/>
    <mergeCell ref="F58:H58"/>
    <mergeCell ref="F18:H19"/>
    <mergeCell ref="F25:H26"/>
    <mergeCell ref="F32:H33"/>
    <mergeCell ref="B1:H1"/>
    <mergeCell ref="B3:D3"/>
    <mergeCell ref="F3:H4"/>
    <mergeCell ref="B4:D4"/>
    <mergeCell ref="B5:D6"/>
    <mergeCell ref="B8:D9"/>
  </mergeCells>
  <conditionalFormatting sqref="C10:C14">
    <cfRule type="top10" priority="16" dxfId="0" stopIfTrue="1" rank="1"/>
    <cfRule type="top10" priority="17" dxfId="0" stopIfTrue="1" rank="1"/>
  </conditionalFormatting>
  <conditionalFormatting sqref="C54:C56">
    <cfRule type="top10" priority="14" dxfId="0" stopIfTrue="1" rank="1"/>
    <cfRule type="top10" priority="18" dxfId="0" stopIfTrue="1" rank="1"/>
  </conditionalFormatting>
  <conditionalFormatting sqref="C45:C47">
    <cfRule type="top10" priority="15" dxfId="0" stopIfTrue="1" rank="1"/>
    <cfRule type="top10" priority="19" dxfId="0" stopIfTrue="1" rank="1"/>
  </conditionalFormatting>
  <conditionalFormatting sqref="C62:C64">
    <cfRule type="top10" priority="13" dxfId="0" stopIfTrue="1" rank="1"/>
  </conditionalFormatting>
  <conditionalFormatting sqref="C32:C38">
    <cfRule type="top10" priority="11" dxfId="0" stopIfTrue="1" rank="1"/>
  </conditionalFormatting>
  <conditionalFormatting sqref="G59:G68">
    <cfRule type="top10" priority="10" dxfId="9" stopIfTrue="1" rank="9"/>
  </conditionalFormatting>
  <conditionalFormatting sqref="G12:G14">
    <cfRule type="top10" priority="8" dxfId="0" stopIfTrue="1" rank="1"/>
    <cfRule type="top10" priority="9" dxfId="0" stopIfTrue="1" rank="1"/>
  </conditionalFormatting>
  <conditionalFormatting sqref="G20">
    <cfRule type="top10" priority="7" dxfId="0" stopIfTrue="1" rank="1"/>
  </conditionalFormatting>
  <conditionalFormatting sqref="G27">
    <cfRule type="top10" priority="6" dxfId="0" stopIfTrue="1" rank="1"/>
  </conditionalFormatting>
  <conditionalFormatting sqref="G34">
    <cfRule type="top10" priority="5" dxfId="0" stopIfTrue="1" rank="1"/>
  </conditionalFormatting>
  <conditionalFormatting sqref="G41:G43">
    <cfRule type="top10" priority="3" dxfId="0" stopIfTrue="1" rank="1"/>
    <cfRule type="top10" priority="4" dxfId="2" stopIfTrue="1" rank="1"/>
  </conditionalFormatting>
  <conditionalFormatting sqref="C20:C26">
    <cfRule type="top10" priority="2" dxfId="0" stopIfTrue="1" rank="1"/>
  </conditionalFormatting>
  <conditionalFormatting sqref="C71:C73">
    <cfRule type="top10" priority="1" dxfId="0" stopIfTrue="1" rank="1"/>
  </conditionalFormatting>
  <printOptions/>
  <pageMargins left="0.7" right="0.7" top="0.5" bottom="0.5" header="0.3" footer="0.3"/>
  <pageSetup horizontalDpi="600" verticalDpi="600" orientation="portrait" paperSize="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70"/>
  <sheetViews>
    <sheetView zoomScalePageLayoutView="0" workbookViewId="0" topLeftCell="A19">
      <selection activeCell="M54" sqref="M54"/>
    </sheetView>
  </sheetViews>
  <sheetFormatPr defaultColWidth="9.140625" defaultRowHeight="15"/>
  <cols>
    <col min="1" max="1" width="2.00390625" style="0" customWidth="1"/>
    <col min="2" max="2" width="35.7109375" style="0" customWidth="1"/>
    <col min="4" max="4" width="11.28125" style="0" customWidth="1"/>
    <col min="5" max="5" width="2.8515625" style="0" customWidth="1"/>
    <col min="6" max="6" width="35.28125" style="0" customWidth="1"/>
  </cols>
  <sheetData>
    <row r="1" spans="2:8" ht="27" thickBot="1">
      <c r="B1" s="345" t="s">
        <v>29</v>
      </c>
      <c r="C1" s="346"/>
      <c r="D1" s="346"/>
      <c r="E1" s="346"/>
      <c r="F1" s="346"/>
      <c r="G1" s="346"/>
      <c r="H1" s="347"/>
    </row>
    <row r="2" spans="2:8" ht="19.5" thickBot="1">
      <c r="B2" s="35"/>
      <c r="C2" s="36"/>
      <c r="D2" s="36"/>
      <c r="E2" s="37"/>
      <c r="F2" s="36"/>
      <c r="G2" s="38"/>
      <c r="H2" s="39"/>
    </row>
    <row r="3" spans="2:8" ht="24.75" customHeight="1">
      <c r="B3" s="348" t="s">
        <v>0</v>
      </c>
      <c r="C3" s="349"/>
      <c r="D3" s="350"/>
      <c r="E3" s="40"/>
      <c r="F3" s="351" t="s">
        <v>30</v>
      </c>
      <c r="G3" s="352"/>
      <c r="H3" s="353"/>
    </row>
    <row r="4" spans="2:8" ht="25.5" customHeight="1" thickBot="1">
      <c r="B4" s="357" t="s">
        <v>31</v>
      </c>
      <c r="C4" s="358"/>
      <c r="D4" s="359"/>
      <c r="E4" s="40"/>
      <c r="F4" s="354"/>
      <c r="G4" s="355"/>
      <c r="H4" s="356"/>
    </row>
    <row r="5" spans="2:8" ht="36">
      <c r="B5" s="360" t="s">
        <v>132</v>
      </c>
      <c r="C5" s="358"/>
      <c r="D5" s="359"/>
      <c r="E5" s="41"/>
      <c r="F5" s="42" t="s">
        <v>32</v>
      </c>
      <c r="G5" s="43">
        <v>55</v>
      </c>
      <c r="H5" s="44">
        <f>G5/G13</f>
        <v>0.09927797833935018</v>
      </c>
    </row>
    <row r="6" spans="2:8" ht="18.75" customHeight="1" thickBot="1">
      <c r="B6" s="361"/>
      <c r="C6" s="362"/>
      <c r="D6" s="363"/>
      <c r="E6" s="41"/>
      <c r="F6" s="45" t="s">
        <v>33</v>
      </c>
      <c r="G6" s="46">
        <v>165</v>
      </c>
      <c r="H6" s="47">
        <f>G6/G13</f>
        <v>0.29783393501805056</v>
      </c>
    </row>
    <row r="7" spans="2:8" ht="15.75" thickBot="1">
      <c r="B7" s="48"/>
      <c r="C7" s="49"/>
      <c r="D7" s="49"/>
      <c r="E7" s="49"/>
      <c r="F7" s="50" t="s">
        <v>34</v>
      </c>
      <c r="G7" s="51">
        <v>161</v>
      </c>
      <c r="H7" s="47">
        <f>G7/G13</f>
        <v>0.29061371841155237</v>
      </c>
    </row>
    <row r="8" spans="2:8" ht="15">
      <c r="B8" s="364" t="s">
        <v>35</v>
      </c>
      <c r="C8" s="365"/>
      <c r="D8" s="366"/>
      <c r="E8" s="49"/>
      <c r="F8" s="50" t="s">
        <v>36</v>
      </c>
      <c r="G8" s="51">
        <v>128</v>
      </c>
      <c r="H8" s="52">
        <f>G8/G13</f>
        <v>0.23104693140794225</v>
      </c>
    </row>
    <row r="9" spans="2:8" ht="15.75" thickBot="1">
      <c r="B9" s="367"/>
      <c r="C9" s="368"/>
      <c r="D9" s="369"/>
      <c r="E9" s="53"/>
      <c r="F9" s="50" t="s">
        <v>37</v>
      </c>
      <c r="G9" s="51">
        <v>0</v>
      </c>
      <c r="H9" s="52">
        <f>G9/G13</f>
        <v>0</v>
      </c>
    </row>
    <row r="10" spans="2:8" ht="15">
      <c r="B10" s="54" t="s">
        <v>38</v>
      </c>
      <c r="C10" s="55">
        <v>242</v>
      </c>
      <c r="D10" s="56">
        <f>C10/C15</f>
        <v>0.4368231046931408</v>
      </c>
      <c r="E10" s="57"/>
      <c r="F10" s="50" t="s">
        <v>39</v>
      </c>
      <c r="G10" s="51">
        <v>0</v>
      </c>
      <c r="H10" s="52">
        <f>G10/G13</f>
        <v>0</v>
      </c>
    </row>
    <row r="11" spans="2:8" ht="15">
      <c r="B11" s="45" t="s">
        <v>40</v>
      </c>
      <c r="C11" s="46">
        <v>241</v>
      </c>
      <c r="D11" s="58">
        <f>C11/C15</f>
        <v>0.43501805054151627</v>
      </c>
      <c r="E11" s="57"/>
      <c r="F11" s="50" t="s">
        <v>41</v>
      </c>
      <c r="G11" s="51">
        <v>14</v>
      </c>
      <c r="H11" s="47">
        <f>G11/G13</f>
        <v>0.02527075812274368</v>
      </c>
    </row>
    <row r="12" spans="2:8" ht="15">
      <c r="B12" s="45" t="s">
        <v>39</v>
      </c>
      <c r="C12" s="46">
        <v>0</v>
      </c>
      <c r="D12" s="58">
        <f>C12/C15</f>
        <v>0</v>
      </c>
      <c r="E12" s="57"/>
      <c r="F12" s="45" t="s">
        <v>6</v>
      </c>
      <c r="G12" s="46">
        <v>31</v>
      </c>
      <c r="H12" s="47">
        <f>G12/G13</f>
        <v>0.05595667870036101</v>
      </c>
    </row>
    <row r="13" spans="2:8" ht="15.75" thickBot="1">
      <c r="B13" s="45" t="s">
        <v>41</v>
      </c>
      <c r="C13" s="46">
        <v>34</v>
      </c>
      <c r="D13" s="58">
        <f>C13/C15</f>
        <v>0.061371841155234655</v>
      </c>
      <c r="E13" s="57"/>
      <c r="F13" s="59" t="s">
        <v>42</v>
      </c>
      <c r="G13" s="60">
        <f>SUM(G5:G12)</f>
        <v>554</v>
      </c>
      <c r="H13" s="61">
        <f>G13/G13</f>
        <v>1</v>
      </c>
    </row>
    <row r="14" spans="2:8" ht="15.75" thickBot="1">
      <c r="B14" s="45" t="s">
        <v>6</v>
      </c>
      <c r="C14" s="46">
        <v>37</v>
      </c>
      <c r="D14" s="58">
        <f>C14/C15</f>
        <v>0.06678700361010831</v>
      </c>
      <c r="E14" s="57"/>
      <c r="F14" s="62"/>
      <c r="G14" s="63"/>
      <c r="H14" s="64"/>
    </row>
    <row r="15" spans="2:8" ht="15.75" thickBot="1">
      <c r="B15" s="65" t="s">
        <v>42</v>
      </c>
      <c r="C15" s="66">
        <f>SUM(C10:C14)</f>
        <v>554</v>
      </c>
      <c r="D15" s="67">
        <f>C15/C15</f>
        <v>1</v>
      </c>
      <c r="E15" s="57"/>
      <c r="F15" s="351" t="s">
        <v>43</v>
      </c>
      <c r="G15" s="352"/>
      <c r="H15" s="353"/>
    </row>
    <row r="16" spans="2:8" ht="15.75" thickBot="1">
      <c r="B16" s="370"/>
      <c r="C16" s="371"/>
      <c r="D16" s="371"/>
      <c r="E16" s="57"/>
      <c r="F16" s="354"/>
      <c r="G16" s="355"/>
      <c r="H16" s="356"/>
    </row>
    <row r="17" spans="2:8" ht="15">
      <c r="B17" s="364" t="s">
        <v>44</v>
      </c>
      <c r="C17" s="365"/>
      <c r="D17" s="366"/>
      <c r="E17" s="57"/>
      <c r="F17" s="68" t="s">
        <v>45</v>
      </c>
      <c r="G17" s="69">
        <v>467</v>
      </c>
      <c r="H17" s="70">
        <f>G17/G21</f>
        <v>0.8429602888086642</v>
      </c>
    </row>
    <row r="18" spans="2:8" ht="15.75" thickBot="1">
      <c r="B18" s="367"/>
      <c r="C18" s="368"/>
      <c r="D18" s="369"/>
      <c r="E18" s="57"/>
      <c r="F18" s="68" t="s">
        <v>39</v>
      </c>
      <c r="G18" s="69">
        <v>0</v>
      </c>
      <c r="H18" s="70">
        <f>G18/G21</f>
        <v>0</v>
      </c>
    </row>
    <row r="19" spans="2:8" ht="15">
      <c r="B19" s="54" t="s">
        <v>46</v>
      </c>
      <c r="C19" s="55">
        <v>17</v>
      </c>
      <c r="D19" s="56">
        <f>C19/C24</f>
        <v>0.030685920577617327</v>
      </c>
      <c r="E19" s="57"/>
      <c r="F19" s="45" t="s">
        <v>41</v>
      </c>
      <c r="G19" s="71">
        <v>2</v>
      </c>
      <c r="H19" s="72">
        <f>G19/G21</f>
        <v>0.0036101083032490976</v>
      </c>
    </row>
    <row r="20" spans="2:8" ht="15">
      <c r="B20" s="45" t="s">
        <v>47</v>
      </c>
      <c r="C20" s="46">
        <v>512</v>
      </c>
      <c r="D20" s="58">
        <f>C20/C24</f>
        <v>0.924187725631769</v>
      </c>
      <c r="E20" s="57"/>
      <c r="F20" s="73" t="s">
        <v>6</v>
      </c>
      <c r="G20" s="71">
        <v>85</v>
      </c>
      <c r="H20" s="72">
        <f>G20/G21</f>
        <v>0.15342960288808663</v>
      </c>
    </row>
    <row r="21" spans="2:8" ht="15.75" thickBot="1">
      <c r="B21" s="45" t="s">
        <v>48</v>
      </c>
      <c r="C21" s="46">
        <v>10</v>
      </c>
      <c r="D21" s="58">
        <f>C21/C24</f>
        <v>0.018050541516245487</v>
      </c>
      <c r="E21" s="57"/>
      <c r="F21" s="74" t="s">
        <v>42</v>
      </c>
      <c r="G21" s="75">
        <f>SUM(G17:G20)</f>
        <v>554</v>
      </c>
      <c r="H21" s="76">
        <f>G21/G21</f>
        <v>1</v>
      </c>
    </row>
    <row r="22" spans="2:8" ht="15.75" thickBot="1">
      <c r="B22" s="45" t="s">
        <v>41</v>
      </c>
      <c r="C22" s="46">
        <v>5</v>
      </c>
      <c r="D22" s="58">
        <f>C22/C24</f>
        <v>0.009025270758122744</v>
      </c>
      <c r="E22" s="57"/>
      <c r="F22" s="62"/>
      <c r="G22" s="63"/>
      <c r="H22" s="64"/>
    </row>
    <row r="23" spans="2:8" ht="15">
      <c r="B23" s="45" t="s">
        <v>6</v>
      </c>
      <c r="C23" s="46">
        <v>10</v>
      </c>
      <c r="D23" s="58">
        <f>C23/C24</f>
        <v>0.018050541516245487</v>
      </c>
      <c r="E23" s="53"/>
      <c r="F23" s="351" t="s">
        <v>49</v>
      </c>
      <c r="G23" s="352"/>
      <c r="H23" s="353"/>
    </row>
    <row r="24" spans="2:8" ht="15.75" thickBot="1">
      <c r="B24" s="65" t="s">
        <v>42</v>
      </c>
      <c r="C24" s="66">
        <f>SUM(C19:C23)</f>
        <v>554</v>
      </c>
      <c r="D24" s="67">
        <f>C24/C24</f>
        <v>1</v>
      </c>
      <c r="E24" s="53"/>
      <c r="F24" s="354"/>
      <c r="G24" s="355"/>
      <c r="H24" s="356"/>
    </row>
    <row r="25" spans="2:8" ht="15.75" thickBot="1">
      <c r="B25" s="372"/>
      <c r="C25" s="373"/>
      <c r="D25" s="373"/>
      <c r="E25" s="53"/>
      <c r="F25" s="77" t="s">
        <v>50</v>
      </c>
      <c r="G25" s="78">
        <v>474</v>
      </c>
      <c r="H25" s="79">
        <f>G25/G28</f>
        <v>0.855595667870036</v>
      </c>
    </row>
    <row r="26" spans="2:8" ht="15">
      <c r="B26" s="351" t="s">
        <v>51</v>
      </c>
      <c r="C26" s="352"/>
      <c r="D26" s="353"/>
      <c r="E26" s="53"/>
      <c r="F26" s="45" t="s">
        <v>41</v>
      </c>
      <c r="G26" s="80">
        <v>2</v>
      </c>
      <c r="H26" s="81">
        <f>G26/G28</f>
        <v>0.0036101083032490976</v>
      </c>
    </row>
    <row r="27" spans="2:8" ht="15.75" thickBot="1">
      <c r="B27" s="354"/>
      <c r="C27" s="355"/>
      <c r="D27" s="356"/>
      <c r="E27" s="53"/>
      <c r="F27" s="82" t="s">
        <v>6</v>
      </c>
      <c r="G27" s="83">
        <v>78</v>
      </c>
      <c r="H27" s="84">
        <f>G27/G28</f>
        <v>0.1407942238267148</v>
      </c>
    </row>
    <row r="28" spans="2:8" ht="15.75" thickBot="1">
      <c r="B28" s="85" t="s">
        <v>52</v>
      </c>
      <c r="C28" s="86">
        <v>504</v>
      </c>
      <c r="D28" s="87">
        <f>C28/C32</f>
        <v>0.9097472924187726</v>
      </c>
      <c r="E28" s="53"/>
      <c r="F28" s="88" t="s">
        <v>42</v>
      </c>
      <c r="G28" s="89">
        <f>SUM(G25:G27)</f>
        <v>554</v>
      </c>
      <c r="H28" s="90">
        <f>G28/G28</f>
        <v>1</v>
      </c>
    </row>
    <row r="29" spans="2:8" ht="15.75" thickBot="1">
      <c r="B29" s="91" t="s">
        <v>37</v>
      </c>
      <c r="C29" s="92">
        <v>0</v>
      </c>
      <c r="D29" s="93">
        <f>C29/C32</f>
        <v>0</v>
      </c>
      <c r="E29" s="53"/>
      <c r="F29" s="62"/>
      <c r="G29" s="63"/>
      <c r="H29" s="64"/>
    </row>
    <row r="30" spans="2:8" ht="15">
      <c r="B30" s="45" t="s">
        <v>41</v>
      </c>
      <c r="C30" s="92">
        <v>3</v>
      </c>
      <c r="D30" s="93">
        <f>C30/C32</f>
        <v>0.005415162454873646</v>
      </c>
      <c r="E30" s="53"/>
      <c r="F30" s="351" t="s">
        <v>53</v>
      </c>
      <c r="G30" s="352"/>
      <c r="H30" s="353"/>
    </row>
    <row r="31" spans="2:8" ht="15">
      <c r="B31" s="94" t="s">
        <v>6</v>
      </c>
      <c r="C31" s="80">
        <v>47</v>
      </c>
      <c r="D31" s="81">
        <f>C31/C32</f>
        <v>0.08483754512635379</v>
      </c>
      <c r="E31" s="53"/>
      <c r="F31" s="374"/>
      <c r="G31" s="375"/>
      <c r="H31" s="376"/>
    </row>
    <row r="32" spans="2:8" ht="15.75" thickBot="1">
      <c r="B32" s="95" t="s">
        <v>42</v>
      </c>
      <c r="C32" s="96">
        <f>SUM(C28:C31)</f>
        <v>554</v>
      </c>
      <c r="D32" s="97">
        <f>C32/C32</f>
        <v>1</v>
      </c>
      <c r="E32" s="53"/>
      <c r="F32" s="94" t="s">
        <v>54</v>
      </c>
      <c r="G32" s="83">
        <v>470</v>
      </c>
      <c r="H32" s="84">
        <f>G32/G35</f>
        <v>0.8483754512635379</v>
      </c>
    </row>
    <row r="33" spans="2:8" ht="15.75" thickBot="1">
      <c r="B33" s="377"/>
      <c r="C33" s="378"/>
      <c r="D33" s="378"/>
      <c r="E33" s="53"/>
      <c r="F33" s="45" t="s">
        <v>41</v>
      </c>
      <c r="G33" s="80">
        <v>2</v>
      </c>
      <c r="H33" s="81">
        <f>G33/G35</f>
        <v>0.0036101083032490976</v>
      </c>
    </row>
    <row r="34" spans="2:8" ht="15">
      <c r="B34" s="351" t="s">
        <v>55</v>
      </c>
      <c r="C34" s="352"/>
      <c r="D34" s="353"/>
      <c r="E34" s="53"/>
      <c r="F34" s="98" t="s">
        <v>6</v>
      </c>
      <c r="G34" s="83">
        <v>82</v>
      </c>
      <c r="H34" s="84">
        <f>G34/G35</f>
        <v>0.148014440433213</v>
      </c>
    </row>
    <row r="35" spans="2:8" ht="15.75" thickBot="1">
      <c r="B35" s="354"/>
      <c r="C35" s="355"/>
      <c r="D35" s="356"/>
      <c r="E35" s="57"/>
      <c r="F35" s="88" t="s">
        <v>42</v>
      </c>
      <c r="G35" s="89">
        <f>SUM(G32:G34)</f>
        <v>554</v>
      </c>
      <c r="H35" s="90">
        <f>G35/G35</f>
        <v>1</v>
      </c>
    </row>
    <row r="36" spans="2:8" ht="15.75" thickBot="1">
      <c r="B36" s="42" t="s">
        <v>56</v>
      </c>
      <c r="C36" s="43">
        <v>147</v>
      </c>
      <c r="D36" s="44">
        <f>C36/C44</f>
        <v>0.26534296028880866</v>
      </c>
      <c r="E36" s="57"/>
      <c r="F36" s="62"/>
      <c r="G36" s="63"/>
      <c r="H36" s="64"/>
    </row>
    <row r="37" spans="2:8" ht="15">
      <c r="B37" s="45" t="s">
        <v>57</v>
      </c>
      <c r="C37" s="46">
        <v>99</v>
      </c>
      <c r="D37" s="47">
        <f>C37/C44</f>
        <v>0.17870036101083034</v>
      </c>
      <c r="E37" s="53"/>
      <c r="F37" s="351" t="s">
        <v>58</v>
      </c>
      <c r="G37" s="352"/>
      <c r="H37" s="353"/>
    </row>
    <row r="38" spans="2:8" ht="15.75" thickBot="1">
      <c r="B38" s="50" t="s">
        <v>59</v>
      </c>
      <c r="C38" s="51">
        <v>31</v>
      </c>
      <c r="D38" s="47">
        <f>C38/C44</f>
        <v>0.05595667870036101</v>
      </c>
      <c r="E38" s="53"/>
      <c r="F38" s="354"/>
      <c r="G38" s="355"/>
      <c r="H38" s="356"/>
    </row>
    <row r="39" spans="2:8" ht="15">
      <c r="B39" s="50" t="s">
        <v>60</v>
      </c>
      <c r="C39" s="51">
        <v>194</v>
      </c>
      <c r="D39" s="52">
        <f>C39/C44</f>
        <v>0.35018050541516244</v>
      </c>
      <c r="E39" s="53"/>
      <c r="F39" s="99" t="s">
        <v>61</v>
      </c>
      <c r="G39" s="100">
        <v>456</v>
      </c>
      <c r="H39" s="101">
        <f>G39/G43</f>
        <v>0.8231046931407943</v>
      </c>
    </row>
    <row r="40" spans="2:8" ht="15">
      <c r="B40" s="50" t="s">
        <v>62</v>
      </c>
      <c r="C40" s="51">
        <v>20</v>
      </c>
      <c r="D40" s="52">
        <f>C40/C44</f>
        <v>0.036101083032490974</v>
      </c>
      <c r="E40" s="53"/>
      <c r="F40" s="94" t="s">
        <v>39</v>
      </c>
      <c r="G40" s="83">
        <v>0</v>
      </c>
      <c r="H40" s="84">
        <f>G40/G43</f>
        <v>0</v>
      </c>
    </row>
    <row r="41" spans="2:8" ht="15">
      <c r="B41" s="50" t="s">
        <v>63</v>
      </c>
      <c r="C41" s="51">
        <v>23</v>
      </c>
      <c r="D41" s="52">
        <f>C41/C44</f>
        <v>0.04151624548736462</v>
      </c>
      <c r="E41" s="53"/>
      <c r="F41" s="45" t="s">
        <v>41</v>
      </c>
      <c r="G41" s="83">
        <v>2</v>
      </c>
      <c r="H41" s="84">
        <f>G41/G43</f>
        <v>0.0036101083032490976</v>
      </c>
    </row>
    <row r="42" spans="2:8" ht="15">
      <c r="B42" s="50" t="s">
        <v>41</v>
      </c>
      <c r="C42" s="51">
        <v>3</v>
      </c>
      <c r="D42" s="47">
        <f>C42/C44</f>
        <v>0.005415162454873646</v>
      </c>
      <c r="E42" s="53"/>
      <c r="F42" s="94" t="s">
        <v>6</v>
      </c>
      <c r="G42" s="83">
        <v>96</v>
      </c>
      <c r="H42" s="84">
        <f>G42/G43</f>
        <v>0.17328519855595667</v>
      </c>
    </row>
    <row r="43" spans="2:8" ht="15.75" thickBot="1">
      <c r="B43" s="45" t="s">
        <v>6</v>
      </c>
      <c r="C43" s="46">
        <v>37</v>
      </c>
      <c r="D43" s="47">
        <f>C43/C44</f>
        <v>0.06678700361010831</v>
      </c>
      <c r="E43" s="53"/>
      <c r="F43" s="88" t="s">
        <v>42</v>
      </c>
      <c r="G43" s="89">
        <f>SUM(G39:G42)</f>
        <v>554</v>
      </c>
      <c r="H43" s="90">
        <f>G43/G43</f>
        <v>1</v>
      </c>
    </row>
    <row r="44" spans="2:8" ht="15.75" thickBot="1">
      <c r="B44" s="74" t="s">
        <v>42</v>
      </c>
      <c r="C44" s="60">
        <f>SUM(C36:C43)</f>
        <v>554</v>
      </c>
      <c r="D44" s="61">
        <f>C44/C44</f>
        <v>1</v>
      </c>
      <c r="E44" s="53"/>
      <c r="F44" s="379"/>
      <c r="G44" s="380"/>
      <c r="H44" s="381"/>
    </row>
    <row r="45" spans="2:8" ht="15.75" thickBot="1">
      <c r="B45" s="379"/>
      <c r="C45" s="380"/>
      <c r="D45" s="381"/>
      <c r="E45" s="57"/>
      <c r="F45" s="382" t="s">
        <v>64</v>
      </c>
      <c r="G45" s="383"/>
      <c r="H45" s="384"/>
    </row>
    <row r="46" spans="2:8" ht="15.75" thickBot="1">
      <c r="B46" s="351" t="s">
        <v>65</v>
      </c>
      <c r="C46" s="352"/>
      <c r="D46" s="353"/>
      <c r="E46" s="57"/>
      <c r="F46" s="385"/>
      <c r="G46" s="386"/>
      <c r="H46" s="387"/>
    </row>
    <row r="47" spans="2:8" ht="15.75" thickBot="1">
      <c r="B47" s="354"/>
      <c r="C47" s="355"/>
      <c r="D47" s="356"/>
      <c r="E47" s="57"/>
      <c r="F47" s="85" t="s">
        <v>66</v>
      </c>
      <c r="G47" s="78">
        <v>359</v>
      </c>
      <c r="H47" s="79">
        <f>G47/G53</f>
        <v>0.21600481347773767</v>
      </c>
    </row>
    <row r="48" spans="2:8" ht="15">
      <c r="B48" s="42" t="s">
        <v>67</v>
      </c>
      <c r="C48" s="102">
        <v>467</v>
      </c>
      <c r="D48" s="103">
        <f>C48/C52</f>
        <v>0.8429602888086642</v>
      </c>
      <c r="E48" s="57"/>
      <c r="F48" s="98" t="s">
        <v>68</v>
      </c>
      <c r="G48" s="80">
        <v>327</v>
      </c>
      <c r="H48" s="81">
        <f>G48/G53</f>
        <v>0.1967509025270758</v>
      </c>
    </row>
    <row r="49" spans="2:8" ht="15">
      <c r="B49" s="73" t="s">
        <v>39</v>
      </c>
      <c r="C49" s="104">
        <v>0</v>
      </c>
      <c r="D49" s="105">
        <f>C49/C52</f>
        <v>0</v>
      </c>
      <c r="E49" s="57"/>
      <c r="F49" s="106" t="s">
        <v>69</v>
      </c>
      <c r="G49" s="107">
        <v>358</v>
      </c>
      <c r="H49" s="108">
        <f>G49/G53</f>
        <v>0.21540312876052947</v>
      </c>
    </row>
    <row r="50" spans="2:8" ht="15">
      <c r="B50" s="45" t="s">
        <v>41</v>
      </c>
      <c r="C50" s="104">
        <v>6</v>
      </c>
      <c r="D50" s="105">
        <f>C50/C52</f>
        <v>0.010830324909747292</v>
      </c>
      <c r="E50" s="57"/>
      <c r="F50" s="106" t="s">
        <v>37</v>
      </c>
      <c r="G50" s="109">
        <v>0</v>
      </c>
      <c r="H50" s="110">
        <f>G50/G53</f>
        <v>0</v>
      </c>
    </row>
    <row r="51" spans="2:8" ht="15">
      <c r="B51" s="73" t="s">
        <v>6</v>
      </c>
      <c r="C51" s="104">
        <v>81</v>
      </c>
      <c r="D51" s="105">
        <f>C51/C52</f>
        <v>0.14620938628158844</v>
      </c>
      <c r="E51" s="57"/>
      <c r="F51" s="45" t="s">
        <v>41</v>
      </c>
      <c r="G51" s="107">
        <v>4</v>
      </c>
      <c r="H51" s="108">
        <f>G51/G53</f>
        <v>0.0024067388688327317</v>
      </c>
    </row>
    <row r="52" spans="2:8" ht="15.75" thickBot="1">
      <c r="B52" s="74" t="s">
        <v>42</v>
      </c>
      <c r="C52" s="111">
        <f>SUM(C48:C51)</f>
        <v>554</v>
      </c>
      <c r="D52" s="112">
        <f>C52/C52</f>
        <v>1</v>
      </c>
      <c r="E52" s="57"/>
      <c r="F52" s="106" t="s">
        <v>6</v>
      </c>
      <c r="G52" s="107">
        <v>614</v>
      </c>
      <c r="H52" s="108">
        <f>G52/G53</f>
        <v>0.3694344163658243</v>
      </c>
    </row>
    <row r="53" spans="2:8" ht="15.75" thickBot="1">
      <c r="B53" s="379"/>
      <c r="C53" s="380"/>
      <c r="D53" s="380"/>
      <c r="E53" s="57"/>
      <c r="F53" s="113" t="s">
        <v>42</v>
      </c>
      <c r="G53" s="114">
        <f>SUM(G47:G52)</f>
        <v>1662</v>
      </c>
      <c r="H53" s="115">
        <f>G53/G53</f>
        <v>1</v>
      </c>
    </row>
    <row r="54" spans="2:8" ht="15">
      <c r="B54" s="351" t="s">
        <v>70</v>
      </c>
      <c r="C54" s="352"/>
      <c r="D54" s="353"/>
      <c r="E54" s="57"/>
      <c r="F54" s="380"/>
      <c r="G54" s="380"/>
      <c r="H54" s="381"/>
    </row>
    <row r="55" spans="2:8" ht="15.75" thickBot="1">
      <c r="B55" s="354"/>
      <c r="C55" s="355"/>
      <c r="D55" s="356"/>
      <c r="E55" s="57"/>
      <c r="F55" s="380"/>
      <c r="G55" s="380"/>
      <c r="H55" s="381"/>
    </row>
    <row r="56" spans="2:8" ht="15">
      <c r="B56" s="85" t="s">
        <v>71</v>
      </c>
      <c r="C56" s="86">
        <v>485</v>
      </c>
      <c r="D56" s="87">
        <f>C56/C60</f>
        <v>0.8754512635379061</v>
      </c>
      <c r="E56" s="57"/>
      <c r="F56" s="380"/>
      <c r="G56" s="380"/>
      <c r="H56" s="381"/>
    </row>
    <row r="57" spans="2:8" ht="15">
      <c r="B57" s="91" t="s">
        <v>39</v>
      </c>
      <c r="C57" s="92">
        <v>0</v>
      </c>
      <c r="D57" s="93">
        <f>C57/C60</f>
        <v>0</v>
      </c>
      <c r="E57" s="116"/>
      <c r="F57" s="380"/>
      <c r="G57" s="380"/>
      <c r="H57" s="381"/>
    </row>
    <row r="58" spans="2:8" ht="15">
      <c r="B58" s="45" t="s">
        <v>41</v>
      </c>
      <c r="C58" s="92">
        <v>3</v>
      </c>
      <c r="D58" s="93">
        <f>C58/C60</f>
        <v>0.005415162454873646</v>
      </c>
      <c r="E58" s="57"/>
      <c r="F58" s="380"/>
      <c r="G58" s="380"/>
      <c r="H58" s="381"/>
    </row>
    <row r="59" spans="2:8" ht="15">
      <c r="B59" s="94" t="s">
        <v>6</v>
      </c>
      <c r="C59" s="80">
        <v>66</v>
      </c>
      <c r="D59" s="81">
        <f>C59/C60</f>
        <v>0.11913357400722022</v>
      </c>
      <c r="E59" s="57"/>
      <c r="F59" s="380"/>
      <c r="G59" s="380"/>
      <c r="H59" s="381"/>
    </row>
    <row r="60" spans="2:8" ht="15.75" thickBot="1">
      <c r="B60" s="95" t="s">
        <v>42</v>
      </c>
      <c r="C60" s="96">
        <f>SUM(C56:C59)</f>
        <v>554</v>
      </c>
      <c r="D60" s="97">
        <f>C60/C60</f>
        <v>1</v>
      </c>
      <c r="E60" s="57"/>
      <c r="F60" s="380"/>
      <c r="G60" s="380"/>
      <c r="H60" s="381"/>
    </row>
    <row r="61" spans="2:8" ht="15.75" thickBot="1">
      <c r="B61" s="379"/>
      <c r="C61" s="380"/>
      <c r="D61" s="380"/>
      <c r="E61" s="57"/>
      <c r="F61" s="380"/>
      <c r="G61" s="380"/>
      <c r="H61" s="381"/>
    </row>
    <row r="62" spans="2:8" ht="15">
      <c r="B62" s="351" t="s">
        <v>72</v>
      </c>
      <c r="C62" s="352"/>
      <c r="D62" s="353"/>
      <c r="E62" s="116"/>
      <c r="F62" s="380"/>
      <c r="G62" s="380"/>
      <c r="H62" s="381"/>
    </row>
    <row r="63" spans="2:8" ht="15.75" thickBot="1">
      <c r="B63" s="354"/>
      <c r="C63" s="355"/>
      <c r="D63" s="356"/>
      <c r="E63" s="57"/>
      <c r="F63" s="380"/>
      <c r="G63" s="380"/>
      <c r="H63" s="381"/>
    </row>
    <row r="64" spans="2:8" ht="15">
      <c r="B64" s="85" t="s">
        <v>73</v>
      </c>
      <c r="C64" s="86">
        <v>483</v>
      </c>
      <c r="D64" s="87">
        <f>C64/C68</f>
        <v>0.871841155234657</v>
      </c>
      <c r="E64" s="57"/>
      <c r="F64" s="380"/>
      <c r="G64" s="380"/>
      <c r="H64" s="381"/>
    </row>
    <row r="65" spans="2:8" ht="15">
      <c r="B65" s="91" t="s">
        <v>39</v>
      </c>
      <c r="C65" s="92">
        <v>0</v>
      </c>
      <c r="D65" s="93">
        <f>C65/C68</f>
        <v>0</v>
      </c>
      <c r="E65" s="57"/>
      <c r="F65" s="380"/>
      <c r="G65" s="380"/>
      <c r="H65" s="381"/>
    </row>
    <row r="66" spans="2:8" ht="15">
      <c r="B66" s="45" t="s">
        <v>41</v>
      </c>
      <c r="C66" s="92">
        <v>1</v>
      </c>
      <c r="D66" s="93">
        <f>C66/C68</f>
        <v>0.0018050541516245488</v>
      </c>
      <c r="E66" s="57"/>
      <c r="F66" s="380"/>
      <c r="G66" s="380"/>
      <c r="H66" s="381"/>
    </row>
    <row r="67" spans="2:8" ht="15">
      <c r="B67" s="94" t="s">
        <v>6</v>
      </c>
      <c r="C67" s="80">
        <v>70</v>
      </c>
      <c r="D67" s="81">
        <f>C67/C68</f>
        <v>0.1263537906137184</v>
      </c>
      <c r="E67" s="116"/>
      <c r="F67" s="380"/>
      <c r="G67" s="380"/>
      <c r="H67" s="381"/>
    </row>
    <row r="68" spans="2:8" ht="15.75" thickBot="1">
      <c r="B68" s="95" t="s">
        <v>42</v>
      </c>
      <c r="C68" s="96">
        <f>SUM(C64:C67)</f>
        <v>554</v>
      </c>
      <c r="D68" s="97">
        <f>C68/C68</f>
        <v>1</v>
      </c>
      <c r="E68" s="57"/>
      <c r="F68" s="380"/>
      <c r="G68" s="380"/>
      <c r="H68" s="381"/>
    </row>
    <row r="69" spans="2:8" ht="15">
      <c r="B69" s="379"/>
      <c r="C69" s="380"/>
      <c r="D69" s="380"/>
      <c r="E69" s="116"/>
      <c r="F69" s="380"/>
      <c r="G69" s="380"/>
      <c r="H69" s="381"/>
    </row>
    <row r="70" spans="2:8" ht="15.75" thickBot="1">
      <c r="B70" s="388"/>
      <c r="C70" s="389"/>
      <c r="D70" s="389"/>
      <c r="E70" s="117"/>
      <c r="F70" s="389"/>
      <c r="G70" s="389"/>
      <c r="H70" s="390"/>
    </row>
  </sheetData>
  <sheetProtection/>
  <mergeCells count="43">
    <mergeCell ref="B70:D70"/>
    <mergeCell ref="F70:H70"/>
    <mergeCell ref="F64:H64"/>
    <mergeCell ref="F65:H65"/>
    <mergeCell ref="F66:H66"/>
    <mergeCell ref="F67:H67"/>
    <mergeCell ref="F68:H68"/>
    <mergeCell ref="B69:D69"/>
    <mergeCell ref="F69:H69"/>
    <mergeCell ref="F58:H58"/>
    <mergeCell ref="F59:H59"/>
    <mergeCell ref="F60:H60"/>
    <mergeCell ref="B61:D61"/>
    <mergeCell ref="F61:H61"/>
    <mergeCell ref="B62:D63"/>
    <mergeCell ref="F62:H62"/>
    <mergeCell ref="F63:H63"/>
    <mergeCell ref="B53:D53"/>
    <mergeCell ref="B54:D55"/>
    <mergeCell ref="F54:H54"/>
    <mergeCell ref="F55:H55"/>
    <mergeCell ref="F56:H56"/>
    <mergeCell ref="F57:H57"/>
    <mergeCell ref="F30:H31"/>
    <mergeCell ref="B33:D33"/>
    <mergeCell ref="B34:D35"/>
    <mergeCell ref="F37:H38"/>
    <mergeCell ref="F44:H44"/>
    <mergeCell ref="B45:D45"/>
    <mergeCell ref="F45:H46"/>
    <mergeCell ref="B46:D47"/>
    <mergeCell ref="F15:H16"/>
    <mergeCell ref="B16:D16"/>
    <mergeCell ref="B17:D18"/>
    <mergeCell ref="F23:H24"/>
    <mergeCell ref="B25:D25"/>
    <mergeCell ref="B26:D27"/>
    <mergeCell ref="B1:H1"/>
    <mergeCell ref="B3:D3"/>
    <mergeCell ref="F3:H4"/>
    <mergeCell ref="B4:D4"/>
    <mergeCell ref="B5:D6"/>
    <mergeCell ref="B8:D9"/>
  </mergeCells>
  <conditionalFormatting sqref="C44">
    <cfRule type="top10" priority="1" dxfId="0" stopIfTrue="1" rank="1"/>
  </conditionalFormatting>
  <conditionalFormatting sqref="G5:G11">
    <cfRule type="top10" priority="1" dxfId="0" stopIfTrue="1" rank="1"/>
  </conditionalFormatting>
  <conditionalFormatting sqref="C10:C13">
    <cfRule type="top10" priority="16" dxfId="0" stopIfTrue="1" rank="1"/>
    <cfRule type="top10" priority="18" dxfId="0" stopIfTrue="1" rank="1"/>
  </conditionalFormatting>
  <conditionalFormatting sqref="G17:G19">
    <cfRule type="top10" priority="15" dxfId="0" stopIfTrue="1" rank="1"/>
    <cfRule type="top10" priority="17" dxfId="0" stopIfTrue="1" rank="1"/>
  </conditionalFormatting>
  <conditionalFormatting sqref="G25:G26">
    <cfRule type="top10" priority="14" dxfId="0" stopIfTrue="1" rank="1"/>
  </conditionalFormatting>
  <conditionalFormatting sqref="G32:G33">
    <cfRule type="top10" priority="13" dxfId="0" stopIfTrue="1" rank="1"/>
  </conditionalFormatting>
  <conditionalFormatting sqref="G39:G41">
    <cfRule type="top10" priority="11" dxfId="0" stopIfTrue="1" rank="1"/>
    <cfRule type="top10" priority="12" dxfId="2" stopIfTrue="1" rank="1"/>
  </conditionalFormatting>
  <conditionalFormatting sqref="C19:C22">
    <cfRule type="top10" priority="9" dxfId="0" stopIfTrue="1" rank="1"/>
    <cfRule type="top10" priority="10" dxfId="0" stopIfTrue="1" rank="1"/>
  </conditionalFormatting>
  <conditionalFormatting sqref="C28:C30">
    <cfRule type="top10" priority="8" dxfId="0" stopIfTrue="1" rank="1"/>
  </conditionalFormatting>
  <conditionalFormatting sqref="C36:C42">
    <cfRule type="top10" priority="7" dxfId="0" stopIfTrue="1" rank="1"/>
  </conditionalFormatting>
  <conditionalFormatting sqref="C48:C50">
    <cfRule type="top10" priority="5" dxfId="0" stopIfTrue="1" rank="1"/>
    <cfRule type="top10" priority="6" dxfId="0" stopIfTrue="1" rank="1"/>
  </conditionalFormatting>
  <conditionalFormatting sqref="C56:C58">
    <cfRule type="top10" priority="4" dxfId="0" stopIfTrue="1" rank="1"/>
  </conditionalFormatting>
  <conditionalFormatting sqref="C64:C66">
    <cfRule type="top10" priority="3" dxfId="0" stopIfTrue="1" rank="1"/>
  </conditionalFormatting>
  <conditionalFormatting sqref="G47:G51">
    <cfRule type="top10" priority="2" dxfId="0" stopIfTrue="1" rank="3"/>
  </conditionalFormatting>
  <printOptions/>
  <pageMargins left="0.7" right="0.7" top="0.75" bottom="0.75" header="0.3" footer="0.3"/>
  <pageSetup horizontalDpi="600" verticalDpi="600" orientation="portrait" paperSize="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70"/>
  <sheetViews>
    <sheetView zoomScalePageLayoutView="0" workbookViewId="0" topLeftCell="A25">
      <selection activeCell="M19" sqref="M19"/>
    </sheetView>
  </sheetViews>
  <sheetFormatPr defaultColWidth="9.140625" defaultRowHeight="15"/>
  <cols>
    <col min="1" max="1" width="2.00390625" style="0" customWidth="1"/>
    <col min="2" max="2" width="35.7109375" style="0" customWidth="1"/>
    <col min="4" max="4" width="11.28125" style="0" customWidth="1"/>
    <col min="5" max="5" width="2.8515625" style="0" customWidth="1"/>
    <col min="6" max="6" width="35.28125" style="0" customWidth="1"/>
  </cols>
  <sheetData>
    <row r="1" spans="2:8" ht="27" customHeight="1" thickBot="1">
      <c r="B1" s="345" t="s">
        <v>29</v>
      </c>
      <c r="C1" s="346"/>
      <c r="D1" s="346"/>
      <c r="E1" s="346"/>
      <c r="F1" s="346"/>
      <c r="G1" s="346"/>
      <c r="H1" s="347"/>
    </row>
    <row r="2" spans="2:8" ht="19.5" thickBot="1">
      <c r="B2" s="35"/>
      <c r="C2" s="36"/>
      <c r="D2" s="36"/>
      <c r="E2" s="37"/>
      <c r="F2" s="36"/>
      <c r="G2" s="38"/>
      <c r="H2" s="39"/>
    </row>
    <row r="3" spans="2:8" ht="24.75" customHeight="1">
      <c r="B3" s="348" t="s">
        <v>1</v>
      </c>
      <c r="C3" s="349"/>
      <c r="D3" s="350"/>
      <c r="E3" s="40"/>
      <c r="F3" s="351" t="s">
        <v>30</v>
      </c>
      <c r="G3" s="352"/>
      <c r="H3" s="353"/>
    </row>
    <row r="4" spans="2:8" ht="25.5" customHeight="1" thickBot="1">
      <c r="B4" s="357" t="s">
        <v>31</v>
      </c>
      <c r="C4" s="358"/>
      <c r="D4" s="359"/>
      <c r="E4" s="40"/>
      <c r="F4" s="354"/>
      <c r="G4" s="355"/>
      <c r="H4" s="356"/>
    </row>
    <row r="5" spans="2:8" ht="36">
      <c r="B5" s="360" t="s">
        <v>132</v>
      </c>
      <c r="C5" s="358"/>
      <c r="D5" s="359"/>
      <c r="E5" s="41"/>
      <c r="F5" s="42" t="s">
        <v>36</v>
      </c>
      <c r="G5" s="43">
        <v>143</v>
      </c>
      <c r="H5" s="44">
        <f>G5/G13</f>
        <v>0.279296875</v>
      </c>
    </row>
    <row r="6" spans="2:8" ht="18.75" customHeight="1" thickBot="1">
      <c r="B6" s="361"/>
      <c r="C6" s="362"/>
      <c r="D6" s="363"/>
      <c r="E6" s="41"/>
      <c r="F6" s="45" t="s">
        <v>32</v>
      </c>
      <c r="G6" s="46">
        <v>40</v>
      </c>
      <c r="H6" s="47">
        <f>G6/G13</f>
        <v>0.078125</v>
      </c>
    </row>
    <row r="7" spans="2:8" ht="15.75" thickBot="1">
      <c r="B7" s="48"/>
      <c r="C7" s="49"/>
      <c r="D7" s="49"/>
      <c r="E7" s="49"/>
      <c r="F7" s="50" t="s">
        <v>33</v>
      </c>
      <c r="G7" s="51">
        <v>124</v>
      </c>
      <c r="H7" s="47">
        <f>G7/G13</f>
        <v>0.2421875</v>
      </c>
    </row>
    <row r="8" spans="2:8" ht="15" customHeight="1">
      <c r="B8" s="364" t="s">
        <v>35</v>
      </c>
      <c r="C8" s="365"/>
      <c r="D8" s="366"/>
      <c r="E8" s="49"/>
      <c r="F8" s="50" t="s">
        <v>34</v>
      </c>
      <c r="G8" s="51">
        <v>135</v>
      </c>
      <c r="H8" s="52">
        <f>G8/G13</f>
        <v>0.263671875</v>
      </c>
    </row>
    <row r="9" spans="2:8" ht="15.75" customHeight="1" thickBot="1">
      <c r="B9" s="367"/>
      <c r="C9" s="368"/>
      <c r="D9" s="369"/>
      <c r="E9" s="53"/>
      <c r="F9" s="50" t="s">
        <v>37</v>
      </c>
      <c r="G9" s="51">
        <v>0</v>
      </c>
      <c r="H9" s="52">
        <f>G9/G13</f>
        <v>0</v>
      </c>
    </row>
    <row r="10" spans="2:8" ht="15">
      <c r="B10" s="54" t="s">
        <v>40</v>
      </c>
      <c r="C10" s="55">
        <v>230</v>
      </c>
      <c r="D10" s="56">
        <f>C10/C15</f>
        <v>0.44921875</v>
      </c>
      <c r="E10" s="57"/>
      <c r="F10" s="50" t="s">
        <v>39</v>
      </c>
      <c r="G10" s="51">
        <v>0</v>
      </c>
      <c r="H10" s="52">
        <f>G10/G13</f>
        <v>0</v>
      </c>
    </row>
    <row r="11" spans="2:8" ht="15">
      <c r="B11" s="45" t="s">
        <v>38</v>
      </c>
      <c r="C11" s="46">
        <v>215</v>
      </c>
      <c r="D11" s="58">
        <f>C11/C15</f>
        <v>0.419921875</v>
      </c>
      <c r="E11" s="57"/>
      <c r="F11" s="50" t="s">
        <v>41</v>
      </c>
      <c r="G11" s="51">
        <v>22</v>
      </c>
      <c r="H11" s="47">
        <f>G11/G13</f>
        <v>0.04296875</v>
      </c>
    </row>
    <row r="12" spans="2:8" ht="15">
      <c r="B12" s="45" t="s">
        <v>39</v>
      </c>
      <c r="C12" s="46">
        <v>0</v>
      </c>
      <c r="D12" s="58">
        <f>C12/C15</f>
        <v>0</v>
      </c>
      <c r="E12" s="57"/>
      <c r="F12" s="45" t="s">
        <v>6</v>
      </c>
      <c r="G12" s="46">
        <v>48</v>
      </c>
      <c r="H12" s="47">
        <f>G12/G13</f>
        <v>0.09375</v>
      </c>
    </row>
    <row r="13" spans="2:8" ht="15.75" thickBot="1">
      <c r="B13" s="45" t="s">
        <v>41</v>
      </c>
      <c r="C13" s="46">
        <v>33</v>
      </c>
      <c r="D13" s="58">
        <f>C13/C15</f>
        <v>0.064453125</v>
      </c>
      <c r="E13" s="57"/>
      <c r="F13" s="59" t="s">
        <v>42</v>
      </c>
      <c r="G13" s="60">
        <f>SUM(G5:G12)</f>
        <v>512</v>
      </c>
      <c r="H13" s="61">
        <f>G13/G13</f>
        <v>1</v>
      </c>
    </row>
    <row r="14" spans="2:8" ht="15.75" thickBot="1">
      <c r="B14" s="45" t="s">
        <v>6</v>
      </c>
      <c r="C14" s="46">
        <v>34</v>
      </c>
      <c r="D14" s="58">
        <f>C14/C15</f>
        <v>0.06640625</v>
      </c>
      <c r="E14" s="57"/>
      <c r="F14" s="62"/>
      <c r="G14" s="63"/>
      <c r="H14" s="64"/>
    </row>
    <row r="15" spans="2:8" ht="15.75" customHeight="1" thickBot="1">
      <c r="B15" s="65" t="s">
        <v>42</v>
      </c>
      <c r="C15" s="66">
        <f>SUM(C10:C14)</f>
        <v>512</v>
      </c>
      <c r="D15" s="67">
        <f>C15/C15</f>
        <v>1</v>
      </c>
      <c r="E15" s="57"/>
      <c r="F15" s="351" t="s">
        <v>43</v>
      </c>
      <c r="G15" s="352"/>
      <c r="H15" s="353"/>
    </row>
    <row r="16" spans="2:8" ht="15.75" customHeight="1" thickBot="1">
      <c r="B16" s="370"/>
      <c r="C16" s="371"/>
      <c r="D16" s="371"/>
      <c r="E16" s="57"/>
      <c r="F16" s="354"/>
      <c r="G16" s="355"/>
      <c r="H16" s="356"/>
    </row>
    <row r="17" spans="2:8" ht="15" customHeight="1">
      <c r="B17" s="364" t="s">
        <v>44</v>
      </c>
      <c r="C17" s="365"/>
      <c r="D17" s="366"/>
      <c r="E17" s="57"/>
      <c r="F17" s="68" t="s">
        <v>45</v>
      </c>
      <c r="G17" s="69">
        <v>436</v>
      </c>
      <c r="H17" s="70">
        <f>G17/G21</f>
        <v>0.8515625</v>
      </c>
    </row>
    <row r="18" spans="2:8" ht="15.75" customHeight="1" thickBot="1">
      <c r="B18" s="367"/>
      <c r="C18" s="368"/>
      <c r="D18" s="369"/>
      <c r="E18" s="57"/>
      <c r="F18" s="68" t="s">
        <v>39</v>
      </c>
      <c r="G18" s="69">
        <v>0</v>
      </c>
      <c r="H18" s="70">
        <f>G18/G21</f>
        <v>0</v>
      </c>
    </row>
    <row r="19" spans="2:8" ht="15">
      <c r="B19" s="54" t="s">
        <v>47</v>
      </c>
      <c r="C19" s="55">
        <v>475</v>
      </c>
      <c r="D19" s="56">
        <f>C19/C24</f>
        <v>0.927734375</v>
      </c>
      <c r="E19" s="57"/>
      <c r="F19" s="45" t="s">
        <v>41</v>
      </c>
      <c r="G19" s="71">
        <v>0</v>
      </c>
      <c r="H19" s="72">
        <f>G19/G21</f>
        <v>0</v>
      </c>
    </row>
    <row r="20" spans="2:8" ht="15">
      <c r="B20" s="45" t="s">
        <v>48</v>
      </c>
      <c r="C20" s="46">
        <v>9</v>
      </c>
      <c r="D20" s="58">
        <f>C20/C24</f>
        <v>0.017578125</v>
      </c>
      <c r="E20" s="57"/>
      <c r="F20" s="73" t="s">
        <v>6</v>
      </c>
      <c r="G20" s="71">
        <v>76</v>
      </c>
      <c r="H20" s="72">
        <f>G20/G21</f>
        <v>0.1484375</v>
      </c>
    </row>
    <row r="21" spans="2:8" ht="15.75" thickBot="1">
      <c r="B21" s="45" t="s">
        <v>46</v>
      </c>
      <c r="C21" s="46">
        <v>19</v>
      </c>
      <c r="D21" s="58">
        <f>C21/C24</f>
        <v>0.037109375</v>
      </c>
      <c r="E21" s="57"/>
      <c r="F21" s="74" t="s">
        <v>42</v>
      </c>
      <c r="G21" s="75">
        <f>SUM(G17:G20)</f>
        <v>512</v>
      </c>
      <c r="H21" s="76">
        <f>G21/G21</f>
        <v>1</v>
      </c>
    </row>
    <row r="22" spans="2:8" ht="15.75" thickBot="1">
      <c r="B22" s="45" t="s">
        <v>41</v>
      </c>
      <c r="C22" s="46">
        <v>3</v>
      </c>
      <c r="D22" s="58">
        <f>C22/C24</f>
        <v>0.005859375</v>
      </c>
      <c r="E22" s="57"/>
      <c r="F22" s="62"/>
      <c r="G22" s="63"/>
      <c r="H22" s="64"/>
    </row>
    <row r="23" spans="2:8" ht="15" customHeight="1">
      <c r="B23" s="45" t="s">
        <v>6</v>
      </c>
      <c r="C23" s="46">
        <v>6</v>
      </c>
      <c r="D23" s="58">
        <f>C23/C24</f>
        <v>0.01171875</v>
      </c>
      <c r="E23" s="53"/>
      <c r="F23" s="351" t="s">
        <v>49</v>
      </c>
      <c r="G23" s="352"/>
      <c r="H23" s="353"/>
    </row>
    <row r="24" spans="2:8" ht="15.75" customHeight="1" thickBot="1">
      <c r="B24" s="65" t="s">
        <v>42</v>
      </c>
      <c r="C24" s="66">
        <f>SUM(C19:C23)</f>
        <v>512</v>
      </c>
      <c r="D24" s="67">
        <f>C24/C24</f>
        <v>1</v>
      </c>
      <c r="E24" s="53"/>
      <c r="F24" s="354"/>
      <c r="G24" s="355"/>
      <c r="H24" s="356"/>
    </row>
    <row r="25" spans="2:8" ht="15.75" thickBot="1">
      <c r="B25" s="372"/>
      <c r="C25" s="373"/>
      <c r="D25" s="373"/>
      <c r="E25" s="53"/>
      <c r="F25" s="77" t="s">
        <v>50</v>
      </c>
      <c r="G25" s="78">
        <v>440</v>
      </c>
      <c r="H25" s="79">
        <f>G25/G28</f>
        <v>0.859375</v>
      </c>
    </row>
    <row r="26" spans="2:8" ht="15" customHeight="1">
      <c r="B26" s="351" t="s">
        <v>51</v>
      </c>
      <c r="C26" s="352"/>
      <c r="D26" s="353"/>
      <c r="E26" s="53"/>
      <c r="F26" s="45" t="s">
        <v>41</v>
      </c>
      <c r="G26" s="80">
        <v>0</v>
      </c>
      <c r="H26" s="81">
        <f>G26/G28</f>
        <v>0</v>
      </c>
    </row>
    <row r="27" spans="2:8" ht="15.75" customHeight="1" thickBot="1">
      <c r="B27" s="354"/>
      <c r="C27" s="355"/>
      <c r="D27" s="356"/>
      <c r="E27" s="53"/>
      <c r="F27" s="82" t="s">
        <v>6</v>
      </c>
      <c r="G27" s="83">
        <v>72</v>
      </c>
      <c r="H27" s="84">
        <f>G27/G28</f>
        <v>0.140625</v>
      </c>
    </row>
    <row r="28" spans="2:8" ht="15.75" thickBot="1">
      <c r="B28" s="85" t="s">
        <v>52</v>
      </c>
      <c r="C28" s="86">
        <v>474</v>
      </c>
      <c r="D28" s="87">
        <f>C28/C32</f>
        <v>0.92578125</v>
      </c>
      <c r="E28" s="53"/>
      <c r="F28" s="88" t="s">
        <v>42</v>
      </c>
      <c r="G28" s="89">
        <f>SUM(G25:G27)</f>
        <v>512</v>
      </c>
      <c r="H28" s="90">
        <f>G28/G28</f>
        <v>1</v>
      </c>
    </row>
    <row r="29" spans="2:8" ht="15.75" thickBot="1">
      <c r="B29" s="91" t="s">
        <v>37</v>
      </c>
      <c r="C29" s="92">
        <v>0</v>
      </c>
      <c r="D29" s="93">
        <f>C29/C32</f>
        <v>0</v>
      </c>
      <c r="E29" s="53"/>
      <c r="F29" s="62"/>
      <c r="G29" s="63"/>
      <c r="H29" s="64"/>
    </row>
    <row r="30" spans="2:8" ht="15" customHeight="1">
      <c r="B30" s="45" t="s">
        <v>41</v>
      </c>
      <c r="C30" s="92">
        <v>6</v>
      </c>
      <c r="D30" s="93">
        <f>C30/C32</f>
        <v>0.01171875</v>
      </c>
      <c r="E30" s="53"/>
      <c r="F30" s="351" t="s">
        <v>53</v>
      </c>
      <c r="G30" s="352"/>
      <c r="H30" s="353"/>
    </row>
    <row r="31" spans="2:8" ht="15" customHeight="1">
      <c r="B31" s="94" t="s">
        <v>6</v>
      </c>
      <c r="C31" s="80">
        <v>32</v>
      </c>
      <c r="D31" s="81">
        <f>C31/C32</f>
        <v>0.0625</v>
      </c>
      <c r="E31" s="53"/>
      <c r="F31" s="374"/>
      <c r="G31" s="375"/>
      <c r="H31" s="376"/>
    </row>
    <row r="32" spans="2:8" ht="15.75" thickBot="1">
      <c r="B32" s="95" t="s">
        <v>42</v>
      </c>
      <c r="C32" s="96">
        <f>SUM(C28:C31)</f>
        <v>512</v>
      </c>
      <c r="D32" s="97">
        <f>C32/C32</f>
        <v>1</v>
      </c>
      <c r="E32" s="53"/>
      <c r="F32" s="94" t="s">
        <v>54</v>
      </c>
      <c r="G32" s="83">
        <v>439</v>
      </c>
      <c r="H32" s="84">
        <f>G32/G35</f>
        <v>0.857421875</v>
      </c>
    </row>
    <row r="33" spans="2:8" ht="15.75" thickBot="1">
      <c r="B33" s="377"/>
      <c r="C33" s="378"/>
      <c r="D33" s="378"/>
      <c r="E33" s="53"/>
      <c r="F33" s="45" t="s">
        <v>41</v>
      </c>
      <c r="G33" s="80">
        <v>0</v>
      </c>
      <c r="H33" s="81">
        <f>G33/G35</f>
        <v>0</v>
      </c>
    </row>
    <row r="34" spans="2:8" ht="15" customHeight="1">
      <c r="B34" s="351" t="s">
        <v>55</v>
      </c>
      <c r="C34" s="352"/>
      <c r="D34" s="353"/>
      <c r="E34" s="53"/>
      <c r="F34" s="98" t="s">
        <v>6</v>
      </c>
      <c r="G34" s="83">
        <v>73</v>
      </c>
      <c r="H34" s="84">
        <f>G34/G35</f>
        <v>0.142578125</v>
      </c>
    </row>
    <row r="35" spans="2:8" ht="15.75" customHeight="1" thickBot="1">
      <c r="B35" s="354"/>
      <c r="C35" s="355"/>
      <c r="D35" s="356"/>
      <c r="E35" s="57"/>
      <c r="F35" s="88" t="s">
        <v>42</v>
      </c>
      <c r="G35" s="89">
        <f>SUM(G32:G34)</f>
        <v>512</v>
      </c>
      <c r="H35" s="90">
        <f>G35/G35</f>
        <v>1</v>
      </c>
    </row>
    <row r="36" spans="2:8" ht="15.75" thickBot="1">
      <c r="B36" s="42" t="s">
        <v>60</v>
      </c>
      <c r="C36" s="43">
        <v>175</v>
      </c>
      <c r="D36" s="44">
        <f>C36/C44</f>
        <v>0.341796875</v>
      </c>
      <c r="E36" s="57"/>
      <c r="F36" s="62"/>
      <c r="G36" s="63"/>
      <c r="H36" s="64"/>
    </row>
    <row r="37" spans="2:8" ht="15" customHeight="1">
      <c r="B37" s="45" t="s">
        <v>62</v>
      </c>
      <c r="C37" s="46">
        <v>31</v>
      </c>
      <c r="D37" s="47">
        <f>C37/C44</f>
        <v>0.060546875</v>
      </c>
      <c r="E37" s="53"/>
      <c r="F37" s="351" t="s">
        <v>58</v>
      </c>
      <c r="G37" s="352"/>
      <c r="H37" s="353"/>
    </row>
    <row r="38" spans="2:8" ht="15.75" customHeight="1" thickBot="1">
      <c r="B38" s="50" t="s">
        <v>63</v>
      </c>
      <c r="C38" s="51">
        <v>30</v>
      </c>
      <c r="D38" s="47">
        <f>C38/C44</f>
        <v>0.05859375</v>
      </c>
      <c r="E38" s="53"/>
      <c r="F38" s="354"/>
      <c r="G38" s="355"/>
      <c r="H38" s="356"/>
    </row>
    <row r="39" spans="2:8" ht="15">
      <c r="B39" s="50" t="s">
        <v>56</v>
      </c>
      <c r="C39" s="51">
        <v>108</v>
      </c>
      <c r="D39" s="52">
        <f>C39/C44</f>
        <v>0.2109375</v>
      </c>
      <c r="E39" s="53"/>
      <c r="F39" s="99" t="s">
        <v>61</v>
      </c>
      <c r="G39" s="100">
        <v>421</v>
      </c>
      <c r="H39" s="101">
        <f>G39/G43</f>
        <v>0.822265625</v>
      </c>
    </row>
    <row r="40" spans="2:8" ht="15">
      <c r="B40" s="50" t="s">
        <v>57</v>
      </c>
      <c r="C40" s="51">
        <v>94</v>
      </c>
      <c r="D40" s="52">
        <f>C40/C44</f>
        <v>0.18359375</v>
      </c>
      <c r="E40" s="53"/>
      <c r="F40" s="94" t="s">
        <v>39</v>
      </c>
      <c r="G40" s="83">
        <v>0</v>
      </c>
      <c r="H40" s="84">
        <f>G40/G43</f>
        <v>0</v>
      </c>
    </row>
    <row r="41" spans="2:8" ht="15">
      <c r="B41" s="50" t="s">
        <v>59</v>
      </c>
      <c r="C41" s="51">
        <v>27</v>
      </c>
      <c r="D41" s="52">
        <f>C41/C44</f>
        <v>0.052734375</v>
      </c>
      <c r="E41" s="53"/>
      <c r="F41" s="45" t="s">
        <v>41</v>
      </c>
      <c r="G41" s="83">
        <v>1</v>
      </c>
      <c r="H41" s="84">
        <f>G41/G43</f>
        <v>0.001953125</v>
      </c>
    </row>
    <row r="42" spans="2:8" ht="15">
      <c r="B42" s="50" t="s">
        <v>41</v>
      </c>
      <c r="C42" s="51">
        <v>3</v>
      </c>
      <c r="D42" s="47">
        <f>C42/C44</f>
        <v>0.005859375</v>
      </c>
      <c r="E42" s="53"/>
      <c r="F42" s="94" t="s">
        <v>6</v>
      </c>
      <c r="G42" s="83">
        <v>90</v>
      </c>
      <c r="H42" s="84">
        <f>G42/G43</f>
        <v>0.17578125</v>
      </c>
    </row>
    <row r="43" spans="2:8" ht="15.75" thickBot="1">
      <c r="B43" s="45" t="s">
        <v>6</v>
      </c>
      <c r="C43" s="46">
        <v>44</v>
      </c>
      <c r="D43" s="47">
        <f>C43/C44</f>
        <v>0.0859375</v>
      </c>
      <c r="E43" s="53"/>
      <c r="F43" s="88" t="s">
        <v>42</v>
      </c>
      <c r="G43" s="89">
        <f>SUM(G39:G42)</f>
        <v>512</v>
      </c>
      <c r="H43" s="90">
        <f>G43/G43</f>
        <v>1</v>
      </c>
    </row>
    <row r="44" spans="2:8" ht="15.75" thickBot="1">
      <c r="B44" s="74" t="s">
        <v>42</v>
      </c>
      <c r="C44" s="60">
        <f>SUM(C36:C43)</f>
        <v>512</v>
      </c>
      <c r="D44" s="61">
        <f>C44/C44</f>
        <v>1</v>
      </c>
      <c r="E44" s="53"/>
      <c r="F44" s="379"/>
      <c r="G44" s="380"/>
      <c r="H44" s="381"/>
    </row>
    <row r="45" spans="2:8" ht="15.75" customHeight="1" thickBot="1">
      <c r="B45" s="379"/>
      <c r="C45" s="380"/>
      <c r="D45" s="381"/>
      <c r="E45" s="57"/>
      <c r="F45" s="382" t="s">
        <v>64</v>
      </c>
      <c r="G45" s="383"/>
      <c r="H45" s="384"/>
    </row>
    <row r="46" spans="2:8" ht="15.75" customHeight="1" thickBot="1">
      <c r="B46" s="351" t="s">
        <v>65</v>
      </c>
      <c r="C46" s="352"/>
      <c r="D46" s="353"/>
      <c r="E46" s="57"/>
      <c r="F46" s="385"/>
      <c r="G46" s="386"/>
      <c r="H46" s="387"/>
    </row>
    <row r="47" spans="2:8" ht="15.75" customHeight="1" thickBot="1">
      <c r="B47" s="354"/>
      <c r="C47" s="391"/>
      <c r="D47" s="356"/>
      <c r="E47" s="57"/>
      <c r="F47" s="85" t="s">
        <v>66</v>
      </c>
      <c r="G47" s="78">
        <v>355</v>
      </c>
      <c r="H47" s="79">
        <f>G47/G53</f>
        <v>0.23111979166666666</v>
      </c>
    </row>
    <row r="48" spans="2:8" ht="15.75" thickBot="1">
      <c r="B48" s="225" t="s">
        <v>67</v>
      </c>
      <c r="C48" s="226">
        <v>447</v>
      </c>
      <c r="D48" s="224">
        <f>C48/C52</f>
        <v>0.873046875</v>
      </c>
      <c r="E48" s="57"/>
      <c r="F48" s="98" t="s">
        <v>68</v>
      </c>
      <c r="G48" s="80">
        <v>333</v>
      </c>
      <c r="H48" s="81">
        <f>G48/G53</f>
        <v>0.216796875</v>
      </c>
    </row>
    <row r="49" spans="2:8" ht="15">
      <c r="B49" s="73" t="s">
        <v>39</v>
      </c>
      <c r="C49" s="102">
        <v>0</v>
      </c>
      <c r="D49" s="105">
        <f>C49/C52</f>
        <v>0</v>
      </c>
      <c r="E49" s="57"/>
      <c r="F49" s="106" t="s">
        <v>69</v>
      </c>
      <c r="G49" s="107">
        <v>333</v>
      </c>
      <c r="H49" s="108">
        <f>G49/G53</f>
        <v>0.216796875</v>
      </c>
    </row>
    <row r="50" spans="2:8" ht="15">
      <c r="B50" s="45" t="s">
        <v>41</v>
      </c>
      <c r="C50" s="104">
        <v>2</v>
      </c>
      <c r="D50" s="105">
        <f>C50/C52</f>
        <v>0.00390625</v>
      </c>
      <c r="E50" s="57"/>
      <c r="F50" s="106" t="s">
        <v>37</v>
      </c>
      <c r="G50" s="109">
        <v>0</v>
      </c>
      <c r="H50" s="110">
        <f>G50/G53</f>
        <v>0</v>
      </c>
    </row>
    <row r="51" spans="2:8" ht="15">
      <c r="B51" s="73" t="s">
        <v>6</v>
      </c>
      <c r="C51" s="104">
        <v>63</v>
      </c>
      <c r="D51" s="105">
        <f>C51/C52</f>
        <v>0.123046875</v>
      </c>
      <c r="E51" s="57"/>
      <c r="F51" s="45" t="s">
        <v>41</v>
      </c>
      <c r="G51" s="107">
        <v>2</v>
      </c>
      <c r="H51" s="108">
        <f>G51/G53</f>
        <v>0.0013020833333333333</v>
      </c>
    </row>
    <row r="52" spans="2:8" ht="15.75" thickBot="1">
      <c r="B52" s="74" t="s">
        <v>42</v>
      </c>
      <c r="C52" s="111">
        <f>SUM(C48:C51)</f>
        <v>512</v>
      </c>
      <c r="D52" s="112">
        <f>C52/C52</f>
        <v>1</v>
      </c>
      <c r="E52" s="57"/>
      <c r="F52" s="106" t="s">
        <v>6</v>
      </c>
      <c r="G52" s="107">
        <v>513</v>
      </c>
      <c r="H52" s="108">
        <f>G52/G53</f>
        <v>0.333984375</v>
      </c>
    </row>
    <row r="53" spans="2:8" ht="15.75" thickBot="1">
      <c r="B53" s="379"/>
      <c r="C53" s="380"/>
      <c r="D53" s="380"/>
      <c r="E53" s="57"/>
      <c r="F53" s="113" t="s">
        <v>42</v>
      </c>
      <c r="G53" s="114">
        <f>SUM(G47:G52)</f>
        <v>1536</v>
      </c>
      <c r="H53" s="115">
        <f>G53/G53</f>
        <v>1</v>
      </c>
    </row>
    <row r="54" spans="2:8" ht="15" customHeight="1">
      <c r="B54" s="351" t="s">
        <v>75</v>
      </c>
      <c r="C54" s="352"/>
      <c r="D54" s="353"/>
      <c r="E54" s="57"/>
      <c r="F54" s="380"/>
      <c r="G54" s="380"/>
      <c r="H54" s="381"/>
    </row>
    <row r="55" spans="2:8" ht="15.75" customHeight="1" thickBot="1">
      <c r="B55" s="354"/>
      <c r="C55" s="355"/>
      <c r="D55" s="356"/>
      <c r="E55" s="57"/>
      <c r="F55" s="380"/>
      <c r="G55" s="380"/>
      <c r="H55" s="381"/>
    </row>
    <row r="56" spans="2:8" ht="15">
      <c r="B56" s="85" t="s">
        <v>76</v>
      </c>
      <c r="C56" s="86">
        <v>435</v>
      </c>
      <c r="D56" s="87">
        <f>C56/C60</f>
        <v>0.849609375</v>
      </c>
      <c r="E56" s="57"/>
      <c r="F56" s="380"/>
      <c r="G56" s="380"/>
      <c r="H56" s="381"/>
    </row>
    <row r="57" spans="2:8" ht="15">
      <c r="B57" s="91" t="s">
        <v>39</v>
      </c>
      <c r="C57" s="92">
        <v>0</v>
      </c>
      <c r="D57" s="93">
        <f>C57/C60</f>
        <v>0</v>
      </c>
      <c r="E57" s="116"/>
      <c r="F57" s="380"/>
      <c r="G57" s="380"/>
      <c r="H57" s="381"/>
    </row>
    <row r="58" spans="2:8" ht="15">
      <c r="B58" s="45" t="s">
        <v>41</v>
      </c>
      <c r="C58" s="92">
        <v>3</v>
      </c>
      <c r="D58" s="93">
        <f>C58/C60</f>
        <v>0.005859375</v>
      </c>
      <c r="E58" s="57"/>
      <c r="F58" s="380"/>
      <c r="G58" s="380"/>
      <c r="H58" s="381"/>
    </row>
    <row r="59" spans="2:8" ht="15">
      <c r="B59" s="94" t="s">
        <v>6</v>
      </c>
      <c r="C59" s="80">
        <v>74</v>
      </c>
      <c r="D59" s="81">
        <f>C59/C60</f>
        <v>0.14453125</v>
      </c>
      <c r="E59" s="57"/>
      <c r="F59" s="380"/>
      <c r="G59" s="380"/>
      <c r="H59" s="381"/>
    </row>
    <row r="60" spans="2:8" ht="15.75" thickBot="1">
      <c r="B60" s="95" t="s">
        <v>42</v>
      </c>
      <c r="C60" s="96">
        <f>SUM(C56:C59)</f>
        <v>512</v>
      </c>
      <c r="D60" s="97">
        <f>C60/C60</f>
        <v>1</v>
      </c>
      <c r="E60" s="57"/>
      <c r="F60" s="380"/>
      <c r="G60" s="380"/>
      <c r="H60" s="381"/>
    </row>
    <row r="61" spans="2:8" ht="15.75" thickBot="1">
      <c r="B61" s="379"/>
      <c r="C61" s="380"/>
      <c r="D61" s="380"/>
      <c r="E61" s="57"/>
      <c r="F61" s="380"/>
      <c r="G61" s="380"/>
      <c r="H61" s="381"/>
    </row>
    <row r="62" spans="2:8" ht="15" customHeight="1">
      <c r="B62" s="351" t="s">
        <v>77</v>
      </c>
      <c r="C62" s="352"/>
      <c r="D62" s="353"/>
      <c r="E62" s="116"/>
      <c r="F62" s="380"/>
      <c r="G62" s="380"/>
      <c r="H62" s="381"/>
    </row>
    <row r="63" spans="2:8" ht="15.75" customHeight="1" thickBot="1">
      <c r="B63" s="354"/>
      <c r="C63" s="355"/>
      <c r="D63" s="356"/>
      <c r="E63" s="57"/>
      <c r="F63" s="380"/>
      <c r="G63" s="380"/>
      <c r="H63" s="381"/>
    </row>
    <row r="64" spans="2:8" ht="15">
      <c r="B64" s="85" t="s">
        <v>78</v>
      </c>
      <c r="C64" s="86">
        <v>449</v>
      </c>
      <c r="D64" s="87">
        <f>C64/C68</f>
        <v>0.876953125</v>
      </c>
      <c r="E64" s="57"/>
      <c r="F64" s="380"/>
      <c r="G64" s="380"/>
      <c r="H64" s="381"/>
    </row>
    <row r="65" spans="2:8" ht="15">
      <c r="B65" s="91" t="s">
        <v>39</v>
      </c>
      <c r="C65" s="92">
        <v>0</v>
      </c>
      <c r="D65" s="93">
        <f>C65/C68</f>
        <v>0</v>
      </c>
      <c r="E65" s="57"/>
      <c r="F65" s="380"/>
      <c r="G65" s="380"/>
      <c r="H65" s="381"/>
    </row>
    <row r="66" spans="2:8" ht="15">
      <c r="B66" s="45" t="s">
        <v>41</v>
      </c>
      <c r="C66" s="92">
        <v>7</v>
      </c>
      <c r="D66" s="93">
        <f>C66/C68</f>
        <v>0.013671875</v>
      </c>
      <c r="E66" s="57"/>
      <c r="F66" s="380"/>
      <c r="G66" s="380"/>
      <c r="H66" s="381"/>
    </row>
    <row r="67" spans="2:8" ht="15">
      <c r="B67" s="94" t="s">
        <v>6</v>
      </c>
      <c r="C67" s="80">
        <v>56</v>
      </c>
      <c r="D67" s="81">
        <f>C67/C68</f>
        <v>0.109375</v>
      </c>
      <c r="E67" s="116"/>
      <c r="F67" s="380"/>
      <c r="G67" s="380"/>
      <c r="H67" s="381"/>
    </row>
    <row r="68" spans="2:8" ht="15.75" thickBot="1">
      <c r="B68" s="95" t="s">
        <v>42</v>
      </c>
      <c r="C68" s="96">
        <f>SUM(C64:C67)</f>
        <v>512</v>
      </c>
      <c r="D68" s="97">
        <f>C68/C68</f>
        <v>1</v>
      </c>
      <c r="E68" s="57"/>
      <c r="F68" s="380"/>
      <c r="G68" s="380"/>
      <c r="H68" s="381"/>
    </row>
    <row r="69" spans="2:8" ht="15">
      <c r="B69" s="379"/>
      <c r="C69" s="380"/>
      <c r="D69" s="380"/>
      <c r="E69" s="116"/>
      <c r="F69" s="380"/>
      <c r="G69" s="380"/>
      <c r="H69" s="381"/>
    </row>
    <row r="70" spans="2:8" ht="15.75" thickBot="1">
      <c r="B70" s="388"/>
      <c r="C70" s="389"/>
      <c r="D70" s="389"/>
      <c r="E70" s="117"/>
      <c r="F70" s="389"/>
      <c r="G70" s="389"/>
      <c r="H70" s="390"/>
    </row>
  </sheetData>
  <sheetProtection/>
  <mergeCells count="43">
    <mergeCell ref="B70:D70"/>
    <mergeCell ref="F70:H70"/>
    <mergeCell ref="F64:H64"/>
    <mergeCell ref="F65:H65"/>
    <mergeCell ref="F66:H66"/>
    <mergeCell ref="F67:H67"/>
    <mergeCell ref="F68:H68"/>
    <mergeCell ref="B69:D69"/>
    <mergeCell ref="F69:H69"/>
    <mergeCell ref="F58:H58"/>
    <mergeCell ref="F59:H59"/>
    <mergeCell ref="F60:H60"/>
    <mergeCell ref="B61:D61"/>
    <mergeCell ref="F61:H61"/>
    <mergeCell ref="B62:D63"/>
    <mergeCell ref="F62:H62"/>
    <mergeCell ref="F63:H63"/>
    <mergeCell ref="B53:D53"/>
    <mergeCell ref="B54:D55"/>
    <mergeCell ref="F54:H54"/>
    <mergeCell ref="F55:H55"/>
    <mergeCell ref="F56:H56"/>
    <mergeCell ref="F57:H57"/>
    <mergeCell ref="F30:H31"/>
    <mergeCell ref="B33:D33"/>
    <mergeCell ref="B34:D35"/>
    <mergeCell ref="F37:H38"/>
    <mergeCell ref="F44:H44"/>
    <mergeCell ref="B45:D45"/>
    <mergeCell ref="F45:H46"/>
    <mergeCell ref="B46:D47"/>
    <mergeCell ref="F15:H16"/>
    <mergeCell ref="B16:D16"/>
    <mergeCell ref="B17:D18"/>
    <mergeCell ref="F23:H24"/>
    <mergeCell ref="B25:D25"/>
    <mergeCell ref="B26:D27"/>
    <mergeCell ref="B1:H1"/>
    <mergeCell ref="B3:D3"/>
    <mergeCell ref="F3:H4"/>
    <mergeCell ref="B4:D4"/>
    <mergeCell ref="B5:D6"/>
    <mergeCell ref="B8:D9"/>
  </mergeCells>
  <conditionalFormatting sqref="C10:C13">
    <cfRule type="top10" priority="16" dxfId="0" stopIfTrue="1" rank="1"/>
    <cfRule type="top10" priority="18" dxfId="0" stopIfTrue="1" rank="1"/>
  </conditionalFormatting>
  <conditionalFormatting sqref="G17:G19">
    <cfRule type="top10" priority="15" dxfId="0" stopIfTrue="1" rank="1"/>
    <cfRule type="top10" priority="17" dxfId="0" stopIfTrue="1" rank="1"/>
  </conditionalFormatting>
  <conditionalFormatting sqref="G25:G26">
    <cfRule type="top10" priority="14" dxfId="0" stopIfTrue="1" rank="1"/>
  </conditionalFormatting>
  <conditionalFormatting sqref="G32:G33">
    <cfRule type="top10" priority="13" dxfId="0" stopIfTrue="1" rank="1"/>
  </conditionalFormatting>
  <conditionalFormatting sqref="G39:G41">
    <cfRule type="top10" priority="11" dxfId="0" stopIfTrue="1" rank="1"/>
    <cfRule type="top10" priority="12" dxfId="2" stopIfTrue="1" rank="1"/>
  </conditionalFormatting>
  <conditionalFormatting sqref="C19:C22">
    <cfRule type="top10" priority="9" dxfId="0" stopIfTrue="1" rank="1"/>
    <cfRule type="top10" priority="10" dxfId="0" stopIfTrue="1" rank="1"/>
  </conditionalFormatting>
  <conditionalFormatting sqref="C28:C30">
    <cfRule type="top10" priority="8" dxfId="0" stopIfTrue="1" rank="1"/>
  </conditionalFormatting>
  <conditionalFormatting sqref="C36:C42 C44">
    <cfRule type="top10" priority="7" dxfId="0" stopIfTrue="1" rank="1"/>
  </conditionalFormatting>
  <conditionalFormatting sqref="C48:C50">
    <cfRule type="top10" priority="5" dxfId="0" stopIfTrue="1" rank="1"/>
    <cfRule type="top10" priority="6" dxfId="0" stopIfTrue="1" rank="1"/>
  </conditionalFormatting>
  <conditionalFormatting sqref="C56:C58">
    <cfRule type="top10" priority="4" dxfId="0" stopIfTrue="1" rank="1"/>
  </conditionalFormatting>
  <conditionalFormatting sqref="C64:C66">
    <cfRule type="top10" priority="3" dxfId="0" stopIfTrue="1" rank="1"/>
  </conditionalFormatting>
  <conditionalFormatting sqref="G47:G51">
    <cfRule type="top10" priority="2" dxfId="0" stopIfTrue="1" rank="3"/>
  </conditionalFormatting>
  <conditionalFormatting sqref="G5:G11">
    <cfRule type="top10" priority="1" dxfId="0" stopIfTrue="1" rank="1"/>
  </conditionalFormatting>
  <printOptions/>
  <pageMargins left="0.7" right="0.7" top="0.75" bottom="0.75" header="0.3" footer="0.3"/>
  <pageSetup horizontalDpi="600" verticalDpi="600" orientation="portrait" paperSize="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70"/>
  <sheetViews>
    <sheetView zoomScalePageLayoutView="0" workbookViewId="0" topLeftCell="A16">
      <selection activeCell="N51" sqref="N51"/>
    </sheetView>
  </sheetViews>
  <sheetFormatPr defaultColWidth="9.140625" defaultRowHeight="15"/>
  <cols>
    <col min="1" max="1" width="2.00390625" style="0" customWidth="1"/>
    <col min="2" max="2" width="35.7109375" style="0" customWidth="1"/>
    <col min="4" max="4" width="11.28125" style="0" customWidth="1"/>
    <col min="5" max="5" width="2.8515625" style="0" customWidth="1"/>
    <col min="6" max="6" width="35.28125" style="0" customWidth="1"/>
  </cols>
  <sheetData>
    <row r="1" spans="2:8" ht="27" customHeight="1" thickBot="1">
      <c r="B1" s="345" t="s">
        <v>29</v>
      </c>
      <c r="C1" s="346"/>
      <c r="D1" s="346"/>
      <c r="E1" s="346"/>
      <c r="F1" s="346"/>
      <c r="G1" s="346"/>
      <c r="H1" s="347"/>
    </row>
    <row r="2" spans="2:8" ht="19.5" thickBot="1">
      <c r="B2" s="35"/>
      <c r="C2" s="36"/>
      <c r="D2" s="36"/>
      <c r="E2" s="37"/>
      <c r="F2" s="36"/>
      <c r="G2" s="38"/>
      <c r="H2" s="39"/>
    </row>
    <row r="3" spans="2:8" ht="24.75" customHeight="1">
      <c r="B3" s="118" t="s">
        <v>2</v>
      </c>
      <c r="C3" s="119"/>
      <c r="D3" s="120"/>
      <c r="E3" s="40"/>
      <c r="F3" s="121" t="s">
        <v>30</v>
      </c>
      <c r="G3" s="122"/>
      <c r="H3" s="123"/>
    </row>
    <row r="4" spans="2:8" ht="25.5" customHeight="1" thickBot="1">
      <c r="B4" s="124" t="s">
        <v>31</v>
      </c>
      <c r="C4" s="125"/>
      <c r="D4" s="126"/>
      <c r="E4" s="40"/>
      <c r="F4" s="127"/>
      <c r="G4" s="128"/>
      <c r="H4" s="129"/>
    </row>
    <row r="5" spans="2:8" ht="18.75" customHeight="1">
      <c r="B5" s="394" t="s">
        <v>132</v>
      </c>
      <c r="C5" s="395"/>
      <c r="D5" s="396"/>
      <c r="E5" s="41"/>
      <c r="F5" s="42" t="s">
        <v>34</v>
      </c>
      <c r="G5" s="43">
        <v>102</v>
      </c>
      <c r="H5" s="44">
        <v>0.05</v>
      </c>
    </row>
    <row r="6" spans="2:8" ht="18.75" customHeight="1" thickBot="1">
      <c r="B6" s="130"/>
      <c r="C6" s="131"/>
      <c r="D6" s="132"/>
      <c r="E6" s="41"/>
      <c r="F6" s="45" t="s">
        <v>36</v>
      </c>
      <c r="G6" s="46">
        <v>129</v>
      </c>
      <c r="H6" s="47">
        <v>0.19</v>
      </c>
    </row>
    <row r="7" spans="2:8" ht="15.75" thickBot="1">
      <c r="B7" s="48"/>
      <c r="C7" s="49"/>
      <c r="D7" s="49"/>
      <c r="E7" s="49"/>
      <c r="F7" s="50" t="s">
        <v>32</v>
      </c>
      <c r="G7" s="51">
        <v>59</v>
      </c>
      <c r="H7" s="47">
        <v>0</v>
      </c>
    </row>
    <row r="8" spans="2:8" ht="15" customHeight="1">
      <c r="B8" s="133" t="s">
        <v>35</v>
      </c>
      <c r="C8" s="134"/>
      <c r="D8" s="135"/>
      <c r="E8" s="49"/>
      <c r="F8" s="50" t="s">
        <v>33</v>
      </c>
      <c r="G8" s="51">
        <v>118</v>
      </c>
      <c r="H8" s="52">
        <v>0</v>
      </c>
    </row>
    <row r="9" spans="2:8" ht="15.75" customHeight="1" thickBot="1">
      <c r="B9" s="136"/>
      <c r="C9" s="137"/>
      <c r="D9" s="138"/>
      <c r="E9" s="53"/>
      <c r="F9" s="50" t="s">
        <v>37</v>
      </c>
      <c r="G9" s="51">
        <v>0</v>
      </c>
      <c r="H9" s="52">
        <v>0</v>
      </c>
    </row>
    <row r="10" spans="2:8" ht="15">
      <c r="B10" s="54" t="s">
        <v>38</v>
      </c>
      <c r="C10" s="55">
        <v>215</v>
      </c>
      <c r="D10" s="56">
        <v>0.283</v>
      </c>
      <c r="E10" s="57"/>
      <c r="F10" s="50" t="s">
        <v>39</v>
      </c>
      <c r="G10" s="51">
        <v>0</v>
      </c>
      <c r="H10" s="52">
        <v>0</v>
      </c>
    </row>
    <row r="11" spans="2:8" ht="15">
      <c r="B11" s="45" t="s">
        <v>40</v>
      </c>
      <c r="C11" s="46">
        <v>175</v>
      </c>
      <c r="D11" s="58">
        <v>0.685</v>
      </c>
      <c r="E11" s="57"/>
      <c r="F11" s="50" t="s">
        <v>41</v>
      </c>
      <c r="G11" s="51">
        <v>4</v>
      </c>
      <c r="H11" s="47">
        <v>0.38</v>
      </c>
    </row>
    <row r="12" spans="2:8" ht="15">
      <c r="B12" s="45" t="s">
        <v>39</v>
      </c>
      <c r="C12" s="46">
        <v>0</v>
      </c>
      <c r="D12" s="58">
        <v>0</v>
      </c>
      <c r="E12" s="57"/>
      <c r="F12" s="45" t="s">
        <v>6</v>
      </c>
      <c r="G12" s="46">
        <v>36</v>
      </c>
      <c r="H12" s="47">
        <v>0.38</v>
      </c>
    </row>
    <row r="13" spans="2:8" ht="15.75" thickBot="1">
      <c r="B13" s="45" t="s">
        <v>41</v>
      </c>
      <c r="C13" s="46">
        <v>28</v>
      </c>
      <c r="D13" s="58">
        <v>0.009</v>
      </c>
      <c r="E13" s="57"/>
      <c r="F13" s="59" t="s">
        <v>42</v>
      </c>
      <c r="G13" s="60">
        <f>SUM(G5:G12)</f>
        <v>448</v>
      </c>
      <c r="H13" s="61">
        <v>1</v>
      </c>
    </row>
    <row r="14" spans="2:8" ht="15.75" thickBot="1">
      <c r="B14" s="45" t="s">
        <v>6</v>
      </c>
      <c r="C14" s="46">
        <v>30</v>
      </c>
      <c r="D14" s="58">
        <v>0.024</v>
      </c>
      <c r="E14" s="57"/>
      <c r="F14" s="62"/>
      <c r="G14" s="63"/>
      <c r="H14" s="64"/>
    </row>
    <row r="15" spans="2:8" ht="15.75" customHeight="1" thickBot="1">
      <c r="B15" s="65" t="s">
        <v>42</v>
      </c>
      <c r="C15" s="66">
        <f>SUM(C10:C14)</f>
        <v>448</v>
      </c>
      <c r="D15" s="67">
        <v>1</v>
      </c>
      <c r="E15" s="57"/>
      <c r="F15" s="121" t="s">
        <v>43</v>
      </c>
      <c r="G15" s="122"/>
      <c r="H15" s="123"/>
    </row>
    <row r="16" spans="2:8" ht="15.75" customHeight="1" thickBot="1">
      <c r="B16" s="139"/>
      <c r="C16" s="140"/>
      <c r="D16" s="140"/>
      <c r="E16" s="57"/>
      <c r="F16" s="127"/>
      <c r="G16" s="128"/>
      <c r="H16" s="129"/>
    </row>
    <row r="17" spans="2:8" ht="15" customHeight="1">
      <c r="B17" s="133" t="s">
        <v>44</v>
      </c>
      <c r="C17" s="134"/>
      <c r="D17" s="135"/>
      <c r="E17" s="57"/>
      <c r="F17" s="68" t="s">
        <v>45</v>
      </c>
      <c r="G17" s="69">
        <v>391</v>
      </c>
      <c r="H17" s="70">
        <v>0.854</v>
      </c>
    </row>
    <row r="18" spans="2:8" ht="15.75" customHeight="1" thickBot="1">
      <c r="B18" s="136"/>
      <c r="C18" s="137"/>
      <c r="D18" s="138"/>
      <c r="E18" s="57"/>
      <c r="F18" s="68" t="s">
        <v>39</v>
      </c>
      <c r="G18" s="69">
        <v>0</v>
      </c>
      <c r="H18" s="70">
        <v>0</v>
      </c>
    </row>
    <row r="19" spans="2:8" ht="15">
      <c r="B19" s="54" t="s">
        <v>47</v>
      </c>
      <c r="C19" s="55">
        <v>405</v>
      </c>
      <c r="D19" s="56">
        <v>0.556</v>
      </c>
      <c r="E19" s="57"/>
      <c r="F19" s="45" t="s">
        <v>41</v>
      </c>
      <c r="G19" s="71">
        <v>0</v>
      </c>
      <c r="H19" s="72">
        <v>0</v>
      </c>
    </row>
    <row r="20" spans="2:8" ht="15">
      <c r="B20" s="45" t="s">
        <v>48</v>
      </c>
      <c r="C20" s="46">
        <v>16</v>
      </c>
      <c r="D20" s="58">
        <v>0.111</v>
      </c>
      <c r="E20" s="57"/>
      <c r="F20" s="73" t="s">
        <v>6</v>
      </c>
      <c r="G20" s="71">
        <v>57</v>
      </c>
      <c r="H20" s="72">
        <v>0.146</v>
      </c>
    </row>
    <row r="21" spans="2:8" ht="15.75" thickBot="1">
      <c r="B21" s="45" t="s">
        <v>80</v>
      </c>
      <c r="C21" s="46">
        <v>19</v>
      </c>
      <c r="D21" s="58">
        <v>0.111</v>
      </c>
      <c r="E21" s="57"/>
      <c r="F21" s="74" t="s">
        <v>42</v>
      </c>
      <c r="G21" s="75">
        <f>SUM(G17:G20)</f>
        <v>448</v>
      </c>
      <c r="H21" s="76">
        <v>1</v>
      </c>
    </row>
    <row r="22" spans="2:8" ht="15.75" thickBot="1">
      <c r="B22" s="45" t="s">
        <v>41</v>
      </c>
      <c r="C22" s="46">
        <v>4</v>
      </c>
      <c r="D22" s="58">
        <v>0.111</v>
      </c>
      <c r="E22" s="57"/>
      <c r="F22" s="62"/>
      <c r="G22" s="63"/>
      <c r="H22" s="64"/>
    </row>
    <row r="23" spans="2:8" ht="15" customHeight="1">
      <c r="B23" s="45" t="s">
        <v>6</v>
      </c>
      <c r="C23" s="46">
        <v>4</v>
      </c>
      <c r="D23" s="58">
        <v>0.111</v>
      </c>
      <c r="E23" s="53"/>
      <c r="F23" s="121" t="s">
        <v>49</v>
      </c>
      <c r="G23" s="122"/>
      <c r="H23" s="123"/>
    </row>
    <row r="24" spans="2:8" ht="15.75" customHeight="1" thickBot="1">
      <c r="B24" s="65" t="s">
        <v>42</v>
      </c>
      <c r="C24" s="66">
        <f>SUM(C19:C23)</f>
        <v>448</v>
      </c>
      <c r="D24" s="67">
        <v>1</v>
      </c>
      <c r="E24" s="53"/>
      <c r="F24" s="127"/>
      <c r="G24" s="128"/>
      <c r="H24" s="129"/>
    </row>
    <row r="25" spans="2:8" ht="15.75" thickBot="1">
      <c r="B25" s="141"/>
      <c r="C25" s="142"/>
      <c r="D25" s="142"/>
      <c r="E25" s="53"/>
      <c r="F25" s="77" t="s">
        <v>50</v>
      </c>
      <c r="G25" s="78">
        <v>390</v>
      </c>
      <c r="H25" s="79">
        <v>0.867</v>
      </c>
    </row>
    <row r="26" spans="2:8" ht="15" customHeight="1">
      <c r="B26" s="121" t="s">
        <v>51</v>
      </c>
      <c r="C26" s="122"/>
      <c r="D26" s="123"/>
      <c r="E26" s="53"/>
      <c r="F26" s="45" t="s">
        <v>41</v>
      </c>
      <c r="G26" s="80">
        <v>0</v>
      </c>
      <c r="H26" s="81">
        <v>0.004</v>
      </c>
    </row>
    <row r="27" spans="2:8" ht="15.75" customHeight="1" thickBot="1">
      <c r="B27" s="127"/>
      <c r="C27" s="128"/>
      <c r="D27" s="129"/>
      <c r="E27" s="53"/>
      <c r="F27" s="82" t="s">
        <v>6</v>
      </c>
      <c r="G27" s="83">
        <v>58</v>
      </c>
      <c r="H27" s="84">
        <v>0.128</v>
      </c>
    </row>
    <row r="28" spans="2:8" ht="15.75" thickBot="1">
      <c r="B28" s="85" t="s">
        <v>52</v>
      </c>
      <c r="C28" s="86">
        <v>416</v>
      </c>
      <c r="D28" s="87">
        <v>0.625</v>
      </c>
      <c r="E28" s="53"/>
      <c r="F28" s="88" t="s">
        <v>42</v>
      </c>
      <c r="G28" s="89">
        <f>SUM(G25:G27)</f>
        <v>448</v>
      </c>
      <c r="H28" s="90">
        <v>1</v>
      </c>
    </row>
    <row r="29" spans="2:8" ht="15.75" thickBot="1">
      <c r="B29" s="91" t="s">
        <v>37</v>
      </c>
      <c r="C29" s="92">
        <v>0</v>
      </c>
      <c r="D29" s="93">
        <v>0.125</v>
      </c>
      <c r="E29" s="53"/>
      <c r="F29" s="62"/>
      <c r="G29" s="63"/>
      <c r="H29" s="64"/>
    </row>
    <row r="30" spans="2:8" ht="15" customHeight="1">
      <c r="B30" s="45" t="s">
        <v>41</v>
      </c>
      <c r="C30" s="92">
        <v>4</v>
      </c>
      <c r="D30" s="93">
        <v>0.125</v>
      </c>
      <c r="E30" s="53"/>
      <c r="F30" s="121" t="s">
        <v>53</v>
      </c>
      <c r="G30" s="122"/>
      <c r="H30" s="123"/>
    </row>
    <row r="31" spans="2:8" ht="15" customHeight="1">
      <c r="B31" s="94" t="s">
        <v>6</v>
      </c>
      <c r="C31" s="80">
        <v>28</v>
      </c>
      <c r="D31" s="81">
        <v>0.125</v>
      </c>
      <c r="E31" s="53"/>
      <c r="F31" s="143"/>
      <c r="G31" s="144"/>
      <c r="H31" s="145"/>
    </row>
    <row r="32" spans="2:8" ht="15.75" thickBot="1">
      <c r="B32" s="95" t="s">
        <v>42</v>
      </c>
      <c r="C32" s="96">
        <f>SUM(C28:C31)</f>
        <v>448</v>
      </c>
      <c r="D32" s="97">
        <v>1</v>
      </c>
      <c r="E32" s="53"/>
      <c r="F32" s="94" t="s">
        <v>54</v>
      </c>
      <c r="G32" s="83">
        <v>388</v>
      </c>
      <c r="H32" s="84">
        <v>0.854</v>
      </c>
    </row>
    <row r="33" spans="2:8" ht="15.75" thickBot="1">
      <c r="B33" s="146"/>
      <c r="C33" s="147"/>
      <c r="D33" s="147"/>
      <c r="E33" s="53"/>
      <c r="F33" s="45" t="s">
        <v>41</v>
      </c>
      <c r="G33" s="80">
        <v>0</v>
      </c>
      <c r="H33" s="81">
        <v>0.004</v>
      </c>
    </row>
    <row r="34" spans="2:8" ht="15" customHeight="1">
      <c r="B34" s="121" t="s">
        <v>55</v>
      </c>
      <c r="C34" s="122"/>
      <c r="D34" s="123"/>
      <c r="E34" s="53"/>
      <c r="F34" s="98" t="s">
        <v>6</v>
      </c>
      <c r="G34" s="83">
        <v>60</v>
      </c>
      <c r="H34" s="84">
        <v>0.141</v>
      </c>
    </row>
    <row r="35" spans="2:8" ht="15.75" customHeight="1" thickBot="1">
      <c r="B35" s="127"/>
      <c r="C35" s="128"/>
      <c r="D35" s="129"/>
      <c r="E35" s="57"/>
      <c r="F35" s="88" t="s">
        <v>42</v>
      </c>
      <c r="G35" s="89">
        <f>SUM(G32:G34)</f>
        <v>448</v>
      </c>
      <c r="H35" s="90">
        <v>1</v>
      </c>
    </row>
    <row r="36" spans="2:8" ht="15.75" thickBot="1">
      <c r="B36" s="42" t="s">
        <v>59</v>
      </c>
      <c r="C36" s="43">
        <v>49</v>
      </c>
      <c r="D36" s="44">
        <v>0.93</v>
      </c>
      <c r="E36" s="57"/>
      <c r="F36" s="62"/>
      <c r="G36" s="63"/>
      <c r="H36" s="64"/>
    </row>
    <row r="37" spans="2:8" ht="15" customHeight="1">
      <c r="B37" s="45" t="s">
        <v>60</v>
      </c>
      <c r="C37" s="46">
        <v>129</v>
      </c>
      <c r="D37" s="47">
        <v>0</v>
      </c>
      <c r="E37" s="53"/>
      <c r="F37" s="121" t="s">
        <v>58</v>
      </c>
      <c r="G37" s="122"/>
      <c r="H37" s="123"/>
    </row>
    <row r="38" spans="2:8" ht="15.75" customHeight="1" thickBot="1">
      <c r="B38" s="50" t="s">
        <v>62</v>
      </c>
      <c r="C38" s="51">
        <v>22</v>
      </c>
      <c r="D38" s="47">
        <v>0</v>
      </c>
      <c r="E38" s="53"/>
      <c r="F38" s="127"/>
      <c r="G38" s="128"/>
      <c r="H38" s="129"/>
    </row>
    <row r="39" spans="2:8" ht="15">
      <c r="B39" s="50" t="s">
        <v>63</v>
      </c>
      <c r="C39" s="51">
        <v>23</v>
      </c>
      <c r="D39" s="52">
        <v>0</v>
      </c>
      <c r="E39" s="53"/>
      <c r="F39" s="99" t="s">
        <v>61</v>
      </c>
      <c r="G39" s="100">
        <v>373</v>
      </c>
      <c r="H39" s="101">
        <v>0.122</v>
      </c>
    </row>
    <row r="40" spans="2:8" ht="15">
      <c r="B40" s="50" t="s">
        <v>56</v>
      </c>
      <c r="C40" s="51">
        <v>87</v>
      </c>
      <c r="D40" s="52">
        <v>0</v>
      </c>
      <c r="E40" s="53"/>
      <c r="F40" s="94" t="s">
        <v>39</v>
      </c>
      <c r="G40" s="83">
        <v>0</v>
      </c>
      <c r="H40" s="84">
        <v>0.012</v>
      </c>
    </row>
    <row r="41" spans="2:8" ht="15">
      <c r="B41" s="50" t="s">
        <v>57</v>
      </c>
      <c r="C41" s="51">
        <v>102</v>
      </c>
      <c r="D41" s="52">
        <v>0</v>
      </c>
      <c r="E41" s="53"/>
      <c r="F41" s="45" t="s">
        <v>41</v>
      </c>
      <c r="G41" s="83">
        <v>1</v>
      </c>
      <c r="H41" s="84">
        <v>0</v>
      </c>
    </row>
    <row r="42" spans="2:8" ht="15">
      <c r="B42" s="50" t="s">
        <v>41</v>
      </c>
      <c r="C42" s="51">
        <v>0</v>
      </c>
      <c r="D42" s="47">
        <v>0</v>
      </c>
      <c r="E42" s="53"/>
      <c r="F42" s="94" t="s">
        <v>6</v>
      </c>
      <c r="G42" s="83">
        <v>74</v>
      </c>
      <c r="H42" s="84">
        <v>0.866</v>
      </c>
    </row>
    <row r="43" spans="2:8" ht="15.75" thickBot="1">
      <c r="B43" s="45" t="s">
        <v>6</v>
      </c>
      <c r="C43" s="46">
        <v>36</v>
      </c>
      <c r="D43" s="47">
        <v>0.07</v>
      </c>
      <c r="E43" s="53"/>
      <c r="F43" s="88" t="s">
        <v>42</v>
      </c>
      <c r="G43" s="89">
        <f>SUM(G39:G42)</f>
        <v>448</v>
      </c>
      <c r="H43" s="90">
        <v>1</v>
      </c>
    </row>
    <row r="44" spans="2:8" ht="15.75" thickBot="1">
      <c r="B44" s="74" t="s">
        <v>42</v>
      </c>
      <c r="C44" s="60">
        <f>SUM(C36:C43)</f>
        <v>448</v>
      </c>
      <c r="D44" s="61">
        <v>1</v>
      </c>
      <c r="E44" s="53"/>
      <c r="F44" s="62"/>
      <c r="G44" s="63"/>
      <c r="H44" s="64"/>
    </row>
    <row r="45" spans="2:8" ht="15.75" customHeight="1" thickBot="1">
      <c r="B45" s="62"/>
      <c r="C45" s="63"/>
      <c r="D45" s="64"/>
      <c r="E45" s="57"/>
      <c r="F45" s="148" t="s">
        <v>74</v>
      </c>
      <c r="G45" s="149"/>
      <c r="H45" s="150"/>
    </row>
    <row r="46" spans="2:8" ht="15.75" customHeight="1" thickBot="1">
      <c r="B46" s="121" t="s">
        <v>65</v>
      </c>
      <c r="C46" s="122"/>
      <c r="D46" s="123"/>
      <c r="E46" s="57"/>
      <c r="F46" s="151"/>
      <c r="G46" s="152"/>
      <c r="H46" s="153"/>
    </row>
    <row r="47" spans="2:8" ht="15.75" customHeight="1" thickBot="1">
      <c r="B47" s="127"/>
      <c r="C47" s="128"/>
      <c r="D47" s="129"/>
      <c r="E47" s="57"/>
      <c r="F47" s="85" t="s">
        <v>68</v>
      </c>
      <c r="G47" s="78">
        <v>283</v>
      </c>
      <c r="H47" s="79">
        <v>0.223</v>
      </c>
    </row>
    <row r="48" spans="2:8" ht="15">
      <c r="B48" s="42" t="s">
        <v>67</v>
      </c>
      <c r="C48" s="102">
        <v>391</v>
      </c>
      <c r="D48" s="103">
        <v>0.87</v>
      </c>
      <c r="E48" s="57"/>
      <c r="F48" s="98" t="s">
        <v>69</v>
      </c>
      <c r="G48" s="80">
        <v>286</v>
      </c>
      <c r="H48" s="81">
        <v>0.204</v>
      </c>
    </row>
    <row r="49" spans="2:8" ht="15">
      <c r="B49" s="73" t="s">
        <v>39</v>
      </c>
      <c r="C49" s="104">
        <v>0</v>
      </c>
      <c r="D49" s="105">
        <v>0.043</v>
      </c>
      <c r="E49" s="57"/>
      <c r="F49" s="106" t="s">
        <v>66</v>
      </c>
      <c r="G49" s="107">
        <v>314</v>
      </c>
      <c r="H49" s="108">
        <v>0.209</v>
      </c>
    </row>
    <row r="50" spans="2:8" ht="15">
      <c r="B50" s="45" t="s">
        <v>41</v>
      </c>
      <c r="C50" s="104">
        <v>4</v>
      </c>
      <c r="D50" s="105">
        <v>0.043</v>
      </c>
      <c r="E50" s="57"/>
      <c r="F50" s="106" t="s">
        <v>37</v>
      </c>
      <c r="G50" s="109">
        <v>0</v>
      </c>
      <c r="H50" s="110">
        <v>0</v>
      </c>
    </row>
    <row r="51" spans="2:8" ht="15">
      <c r="B51" s="73" t="s">
        <v>6</v>
      </c>
      <c r="C51" s="104">
        <v>53</v>
      </c>
      <c r="D51" s="105">
        <v>0.043</v>
      </c>
      <c r="E51" s="57"/>
      <c r="F51" s="45" t="s">
        <v>41</v>
      </c>
      <c r="G51" s="107">
        <v>5</v>
      </c>
      <c r="H51" s="108">
        <v>0.007</v>
      </c>
    </row>
    <row r="52" spans="2:8" ht="15.75" thickBot="1">
      <c r="B52" s="74" t="s">
        <v>42</v>
      </c>
      <c r="C52" s="111">
        <f>SUM(C48:C51)</f>
        <v>448</v>
      </c>
      <c r="D52" s="112">
        <v>1</v>
      </c>
      <c r="E52" s="57"/>
      <c r="F52" s="106" t="s">
        <v>6</v>
      </c>
      <c r="G52" s="107">
        <v>456</v>
      </c>
      <c r="H52" s="108">
        <v>0.357</v>
      </c>
    </row>
    <row r="53" spans="2:8" ht="15.75" thickBot="1">
      <c r="B53" s="62"/>
      <c r="C53" s="63"/>
      <c r="D53" s="63"/>
      <c r="E53" s="57"/>
      <c r="F53" s="113" t="s">
        <v>42</v>
      </c>
      <c r="G53" s="228">
        <f>SUM(G47:G52)</f>
        <v>1344</v>
      </c>
      <c r="H53" s="115">
        <v>1</v>
      </c>
    </row>
    <row r="54" spans="2:8" ht="15" customHeight="1">
      <c r="B54" s="392" t="s">
        <v>81</v>
      </c>
      <c r="C54" s="122"/>
      <c r="D54" s="123"/>
      <c r="E54" s="57"/>
      <c r="F54" s="63"/>
      <c r="G54" s="63"/>
      <c r="H54" s="64"/>
    </row>
    <row r="55" spans="2:8" ht="15.75" customHeight="1" thickBot="1">
      <c r="B55" s="393"/>
      <c r="C55" s="128"/>
      <c r="D55" s="129"/>
      <c r="E55" s="57"/>
      <c r="F55" s="63"/>
      <c r="G55" s="63"/>
      <c r="H55" s="64"/>
    </row>
    <row r="56" spans="2:8" ht="15">
      <c r="B56" s="85" t="s">
        <v>39</v>
      </c>
      <c r="C56" s="86">
        <v>0</v>
      </c>
      <c r="D56" s="87">
        <v>0.037</v>
      </c>
      <c r="E56" s="57"/>
      <c r="F56" s="63"/>
      <c r="G56" s="63"/>
      <c r="H56" s="64"/>
    </row>
    <row r="57" spans="2:8" ht="15">
      <c r="B57" s="91" t="s">
        <v>39</v>
      </c>
      <c r="C57" s="92">
        <v>0</v>
      </c>
      <c r="D57" s="93">
        <v>0.926</v>
      </c>
      <c r="E57" s="116"/>
      <c r="F57" s="63"/>
      <c r="G57" s="63"/>
      <c r="H57" s="64"/>
    </row>
    <row r="58" spans="2:8" ht="15">
      <c r="B58" s="45" t="s">
        <v>41</v>
      </c>
      <c r="C58" s="92">
        <v>43</v>
      </c>
      <c r="D58" s="93">
        <v>0.019</v>
      </c>
      <c r="E58" s="57"/>
      <c r="F58" s="63"/>
      <c r="G58" s="63"/>
      <c r="H58" s="64"/>
    </row>
    <row r="59" spans="2:8" ht="15">
      <c r="B59" s="94" t="s">
        <v>6</v>
      </c>
      <c r="C59" s="80">
        <v>405</v>
      </c>
      <c r="D59" s="81">
        <v>0.019</v>
      </c>
      <c r="E59" s="57"/>
      <c r="F59" s="63"/>
      <c r="G59" s="63"/>
      <c r="H59" s="64"/>
    </row>
    <row r="60" spans="2:8" ht="15.75" thickBot="1">
      <c r="B60" s="95" t="s">
        <v>42</v>
      </c>
      <c r="C60" s="96">
        <f>SUM(C56:C59)</f>
        <v>448</v>
      </c>
      <c r="D60" s="97">
        <v>1</v>
      </c>
      <c r="E60" s="57"/>
      <c r="F60" s="63"/>
      <c r="G60" s="63"/>
      <c r="H60" s="64"/>
    </row>
    <row r="61" spans="2:8" ht="15.75" thickBot="1">
      <c r="B61" s="62"/>
      <c r="C61" s="63"/>
      <c r="D61" s="63"/>
      <c r="E61" s="57"/>
      <c r="F61" s="63"/>
      <c r="G61" s="63"/>
      <c r="H61" s="64"/>
    </row>
    <row r="62" spans="2:8" ht="15" customHeight="1">
      <c r="B62" s="392" t="s">
        <v>77</v>
      </c>
      <c r="C62" s="122"/>
      <c r="D62" s="123"/>
      <c r="E62" s="116"/>
      <c r="F62" s="63"/>
      <c r="G62" s="63"/>
      <c r="H62" s="64"/>
    </row>
    <row r="63" spans="2:8" ht="15.75" customHeight="1" thickBot="1">
      <c r="B63" s="393"/>
      <c r="C63" s="128"/>
      <c r="D63" s="129"/>
      <c r="E63" s="57"/>
      <c r="F63" s="63"/>
      <c r="G63" s="63"/>
      <c r="H63" s="64"/>
    </row>
    <row r="64" spans="2:8" ht="15">
      <c r="B64" s="85" t="s">
        <v>78</v>
      </c>
      <c r="C64" s="86">
        <v>379</v>
      </c>
      <c r="D64" s="87">
        <v>0.757</v>
      </c>
      <c r="E64" s="57"/>
      <c r="F64" s="63"/>
      <c r="G64" s="63"/>
      <c r="H64" s="64"/>
    </row>
    <row r="65" spans="2:8" ht="15">
      <c r="B65" s="91" t="s">
        <v>39</v>
      </c>
      <c r="C65" s="92">
        <v>0</v>
      </c>
      <c r="D65" s="93">
        <v>0.124</v>
      </c>
      <c r="E65" s="57"/>
      <c r="F65" s="63"/>
      <c r="G65" s="63"/>
      <c r="H65" s="64"/>
    </row>
    <row r="66" spans="2:8" ht="15">
      <c r="B66" s="45" t="s">
        <v>41</v>
      </c>
      <c r="C66" s="92">
        <v>3</v>
      </c>
      <c r="D66" s="93">
        <v>0.037</v>
      </c>
      <c r="E66" s="57"/>
      <c r="F66" s="63"/>
      <c r="G66" s="63"/>
      <c r="H66" s="64"/>
    </row>
    <row r="67" spans="2:8" ht="15">
      <c r="B67" s="94" t="s">
        <v>6</v>
      </c>
      <c r="C67" s="80">
        <v>66</v>
      </c>
      <c r="D67" s="81">
        <v>0.083</v>
      </c>
      <c r="E67" s="116"/>
      <c r="F67" s="63"/>
      <c r="G67" s="63"/>
      <c r="H67" s="64"/>
    </row>
    <row r="68" spans="2:8" ht="15.75" thickBot="1">
      <c r="B68" s="95" t="s">
        <v>42</v>
      </c>
      <c r="C68" s="96">
        <f>SUM(C64:C67)</f>
        <v>448</v>
      </c>
      <c r="D68" s="97">
        <v>1</v>
      </c>
      <c r="E68" s="57"/>
      <c r="F68" s="63"/>
      <c r="G68" s="63"/>
      <c r="H68" s="64"/>
    </row>
    <row r="69" spans="2:8" ht="15">
      <c r="B69" s="62"/>
      <c r="C69" s="63"/>
      <c r="D69" s="63"/>
      <c r="E69" s="116"/>
      <c r="F69" s="63"/>
      <c r="G69" s="63"/>
      <c r="H69" s="64"/>
    </row>
    <row r="70" spans="2:8" ht="15.75" thickBot="1">
      <c r="B70" s="154"/>
      <c r="C70" s="155"/>
      <c r="D70" s="155"/>
      <c r="E70" s="117"/>
      <c r="F70" s="155"/>
      <c r="G70" s="155"/>
      <c r="H70" s="156"/>
    </row>
  </sheetData>
  <sheetProtection/>
  <mergeCells count="4">
    <mergeCell ref="B1:H1"/>
    <mergeCell ref="B54:B55"/>
    <mergeCell ref="B62:B63"/>
    <mergeCell ref="B5:D5"/>
  </mergeCells>
  <conditionalFormatting sqref="C44">
    <cfRule type="top10" priority="1" dxfId="0" stopIfTrue="1" rank="1"/>
  </conditionalFormatting>
  <conditionalFormatting sqref="G5:G11">
    <cfRule type="top10" priority="65535" dxfId="0" stopIfTrue="1" rank="1"/>
  </conditionalFormatting>
  <conditionalFormatting sqref="C10:C13">
    <cfRule type="top10" priority="16" dxfId="0" stopIfTrue="1" rank="1"/>
    <cfRule type="top10" priority="18" dxfId="0" stopIfTrue="1" rank="1"/>
  </conditionalFormatting>
  <conditionalFormatting sqref="G17:G19">
    <cfRule type="top10" priority="15" dxfId="0" stopIfTrue="1" rank="1"/>
    <cfRule type="top10" priority="17" dxfId="0" stopIfTrue="1" rank="1"/>
  </conditionalFormatting>
  <conditionalFormatting sqref="G25:G26">
    <cfRule type="top10" priority="14" dxfId="0" stopIfTrue="1" rank="1"/>
  </conditionalFormatting>
  <conditionalFormatting sqref="G32:G33">
    <cfRule type="top10" priority="13" dxfId="0" stopIfTrue="1" rank="1"/>
  </conditionalFormatting>
  <conditionalFormatting sqref="G39:G41">
    <cfRule type="top10" priority="11" dxfId="0" stopIfTrue="1" rank="1"/>
    <cfRule type="top10" priority="12" dxfId="2" stopIfTrue="1" rank="1"/>
  </conditionalFormatting>
  <conditionalFormatting sqref="C19:C22">
    <cfRule type="top10" priority="9" dxfId="0" stopIfTrue="1" rank="1"/>
    <cfRule type="top10" priority="10" dxfId="0" stopIfTrue="1" rank="1"/>
  </conditionalFormatting>
  <conditionalFormatting sqref="C28:C30">
    <cfRule type="top10" priority="8" dxfId="0" stopIfTrue="1" rank="1"/>
  </conditionalFormatting>
  <conditionalFormatting sqref="C36:C42">
    <cfRule type="top10" priority="7" dxfId="0" stopIfTrue="1" rank="1"/>
  </conditionalFormatting>
  <conditionalFormatting sqref="C48:C50">
    <cfRule type="top10" priority="5" dxfId="0" stopIfTrue="1" rank="1"/>
    <cfRule type="top10" priority="6" dxfId="0" stopIfTrue="1" rank="1"/>
  </conditionalFormatting>
  <conditionalFormatting sqref="C56:C58">
    <cfRule type="top10" priority="4" dxfId="0" stopIfTrue="1" rank="1"/>
  </conditionalFormatting>
  <conditionalFormatting sqref="C64:C66">
    <cfRule type="top10" priority="3" dxfId="0" stopIfTrue="1" rank="1"/>
  </conditionalFormatting>
  <conditionalFormatting sqref="G47:G51">
    <cfRule type="top10" priority="2" dxfId="0" stopIfTrue="1" rank="3"/>
  </conditionalFormatting>
  <printOptions/>
  <pageMargins left="0.7" right="0.7" top="0.75" bottom="0.75" header="0.3" footer="0.3"/>
  <pageSetup horizontalDpi="600" verticalDpi="600" orientation="portrait" paperSize="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H70"/>
  <sheetViews>
    <sheetView zoomScalePageLayoutView="0" workbookViewId="0" topLeftCell="A40">
      <selection activeCell="L44" sqref="L44"/>
    </sheetView>
  </sheetViews>
  <sheetFormatPr defaultColWidth="9.140625" defaultRowHeight="15"/>
  <cols>
    <col min="1" max="1" width="2.00390625" style="0" customWidth="1"/>
    <col min="2" max="2" width="35.7109375" style="0" customWidth="1"/>
    <col min="4" max="4" width="11.28125" style="0" customWidth="1"/>
    <col min="5" max="5" width="2.8515625" style="0" customWidth="1"/>
    <col min="6" max="6" width="35.28125" style="0" customWidth="1"/>
  </cols>
  <sheetData>
    <row r="1" spans="2:8" ht="27" customHeight="1" thickBot="1">
      <c r="B1" s="345" t="s">
        <v>29</v>
      </c>
      <c r="C1" s="346"/>
      <c r="D1" s="346"/>
      <c r="E1" s="346"/>
      <c r="F1" s="346"/>
      <c r="G1" s="346"/>
      <c r="H1" s="347"/>
    </row>
    <row r="2" spans="2:8" ht="19.5" thickBot="1">
      <c r="B2" s="35"/>
      <c r="C2" s="36"/>
      <c r="D2" s="36"/>
      <c r="E2" s="37"/>
      <c r="F2" s="36"/>
      <c r="G2" s="38"/>
      <c r="H2" s="39"/>
    </row>
    <row r="3" spans="2:8" ht="24.75" customHeight="1">
      <c r="B3" s="348" t="s">
        <v>3</v>
      </c>
      <c r="C3" s="349"/>
      <c r="D3" s="350"/>
      <c r="E3" s="40"/>
      <c r="F3" s="351" t="s">
        <v>30</v>
      </c>
      <c r="G3" s="352"/>
      <c r="H3" s="353"/>
    </row>
    <row r="4" spans="2:8" ht="25.5" customHeight="1" thickBot="1">
      <c r="B4" s="357" t="s">
        <v>31</v>
      </c>
      <c r="C4" s="358"/>
      <c r="D4" s="359"/>
      <c r="E4" s="40"/>
      <c r="F4" s="354"/>
      <c r="G4" s="355"/>
      <c r="H4" s="356"/>
    </row>
    <row r="5" spans="2:8" ht="36">
      <c r="B5" s="360" t="s">
        <v>132</v>
      </c>
      <c r="C5" s="358"/>
      <c r="D5" s="359"/>
      <c r="E5" s="41"/>
      <c r="F5" s="42" t="s">
        <v>32</v>
      </c>
      <c r="G5" s="43">
        <v>35</v>
      </c>
      <c r="H5" s="44">
        <f>G5/G13</f>
        <v>0.07352941176470588</v>
      </c>
    </row>
    <row r="6" spans="2:8" ht="18.75" customHeight="1" thickBot="1">
      <c r="B6" s="361"/>
      <c r="C6" s="362"/>
      <c r="D6" s="363"/>
      <c r="E6" s="41"/>
      <c r="F6" s="45" t="s">
        <v>33</v>
      </c>
      <c r="G6" s="46">
        <v>137</v>
      </c>
      <c r="H6" s="47">
        <f>G6/G13</f>
        <v>0.28781512605042014</v>
      </c>
    </row>
    <row r="7" spans="2:8" ht="15.75" thickBot="1">
      <c r="B7" s="48"/>
      <c r="C7" s="49"/>
      <c r="D7" s="49"/>
      <c r="E7" s="49"/>
      <c r="F7" s="50" t="s">
        <v>34</v>
      </c>
      <c r="G7" s="51">
        <v>128</v>
      </c>
      <c r="H7" s="47">
        <f>G7/G13</f>
        <v>0.2689075630252101</v>
      </c>
    </row>
    <row r="8" spans="2:8" ht="15" customHeight="1">
      <c r="B8" s="364" t="s">
        <v>35</v>
      </c>
      <c r="C8" s="365"/>
      <c r="D8" s="366"/>
      <c r="E8" s="49"/>
      <c r="F8" s="50" t="s">
        <v>36</v>
      </c>
      <c r="G8" s="51">
        <v>125</v>
      </c>
      <c r="H8" s="52">
        <f>G8/G13</f>
        <v>0.26260504201680673</v>
      </c>
    </row>
    <row r="9" spans="2:8" ht="15.75" customHeight="1" thickBot="1">
      <c r="B9" s="367"/>
      <c r="C9" s="368"/>
      <c r="D9" s="369"/>
      <c r="E9" s="53"/>
      <c r="F9" s="50" t="s">
        <v>37</v>
      </c>
      <c r="G9" s="51">
        <v>0</v>
      </c>
      <c r="H9" s="52">
        <f>G9/G13</f>
        <v>0</v>
      </c>
    </row>
    <row r="10" spans="2:8" ht="15">
      <c r="B10" s="54" t="s">
        <v>40</v>
      </c>
      <c r="C10" s="55">
        <v>232</v>
      </c>
      <c r="D10" s="56">
        <f>C10/C15</f>
        <v>0.48739495798319327</v>
      </c>
      <c r="E10" s="57"/>
      <c r="F10" s="50" t="s">
        <v>39</v>
      </c>
      <c r="G10" s="51">
        <v>0</v>
      </c>
      <c r="H10" s="52">
        <f>G10/G13</f>
        <v>0</v>
      </c>
    </row>
    <row r="11" spans="2:8" ht="15">
      <c r="B11" s="45" t="s">
        <v>38</v>
      </c>
      <c r="C11" s="46">
        <v>190</v>
      </c>
      <c r="D11" s="58">
        <f>C11/C15</f>
        <v>0.39915966386554624</v>
      </c>
      <c r="E11" s="57"/>
      <c r="F11" s="50" t="s">
        <v>41</v>
      </c>
      <c r="G11" s="51">
        <v>13</v>
      </c>
      <c r="H11" s="47">
        <f>G11/G13</f>
        <v>0.0273109243697479</v>
      </c>
    </row>
    <row r="12" spans="2:8" ht="15">
      <c r="B12" s="45" t="s">
        <v>39</v>
      </c>
      <c r="C12" s="46">
        <v>0</v>
      </c>
      <c r="D12" s="58">
        <f>C12/C15</f>
        <v>0</v>
      </c>
      <c r="E12" s="57"/>
      <c r="F12" s="45" t="s">
        <v>6</v>
      </c>
      <c r="G12" s="46">
        <v>38</v>
      </c>
      <c r="H12" s="47">
        <f>G12/G13</f>
        <v>0.07983193277310924</v>
      </c>
    </row>
    <row r="13" spans="2:8" ht="15.75" thickBot="1">
      <c r="B13" s="45" t="s">
        <v>41</v>
      </c>
      <c r="C13" s="46">
        <v>21</v>
      </c>
      <c r="D13" s="58">
        <f>C13/C15</f>
        <v>0.04411764705882353</v>
      </c>
      <c r="E13" s="57"/>
      <c r="F13" s="59" t="s">
        <v>42</v>
      </c>
      <c r="G13" s="60">
        <f>SUM(G5:G12)</f>
        <v>476</v>
      </c>
      <c r="H13" s="61">
        <f>G13/G13</f>
        <v>1</v>
      </c>
    </row>
    <row r="14" spans="2:8" ht="15.75" thickBot="1">
      <c r="B14" s="45" t="s">
        <v>6</v>
      </c>
      <c r="C14" s="46">
        <v>33</v>
      </c>
      <c r="D14" s="58">
        <f>C14/C15</f>
        <v>0.06932773109243698</v>
      </c>
      <c r="E14" s="57"/>
      <c r="F14" s="62"/>
      <c r="G14" s="63"/>
      <c r="H14" s="64"/>
    </row>
    <row r="15" spans="2:8" ht="15.75" customHeight="1" thickBot="1">
      <c r="B15" s="65" t="s">
        <v>42</v>
      </c>
      <c r="C15" s="66">
        <f>SUM(C10:C14)</f>
        <v>476</v>
      </c>
      <c r="D15" s="67">
        <f>C15/C15</f>
        <v>1</v>
      </c>
      <c r="E15" s="57"/>
      <c r="F15" s="351" t="s">
        <v>43</v>
      </c>
      <c r="G15" s="352"/>
      <c r="H15" s="353"/>
    </row>
    <row r="16" spans="2:8" ht="15.75" customHeight="1" thickBot="1">
      <c r="B16" s="370"/>
      <c r="C16" s="371"/>
      <c r="D16" s="371"/>
      <c r="E16" s="57"/>
      <c r="F16" s="354"/>
      <c r="G16" s="355"/>
      <c r="H16" s="356"/>
    </row>
    <row r="17" spans="2:8" ht="15" customHeight="1">
      <c r="B17" s="364" t="s">
        <v>44</v>
      </c>
      <c r="C17" s="365"/>
      <c r="D17" s="366"/>
      <c r="E17" s="57"/>
      <c r="F17" s="68" t="s">
        <v>45</v>
      </c>
      <c r="G17" s="69">
        <v>416</v>
      </c>
      <c r="H17" s="70">
        <f>G17/G21</f>
        <v>0.8739495798319328</v>
      </c>
    </row>
    <row r="18" spans="2:8" ht="15.75" customHeight="1" thickBot="1">
      <c r="B18" s="367"/>
      <c r="C18" s="368"/>
      <c r="D18" s="369"/>
      <c r="E18" s="57"/>
      <c r="F18" s="68" t="s">
        <v>39</v>
      </c>
      <c r="G18" s="69">
        <v>0</v>
      </c>
      <c r="H18" s="70">
        <f>G18/G21</f>
        <v>0</v>
      </c>
    </row>
    <row r="19" spans="2:8" ht="15">
      <c r="B19" s="54" t="s">
        <v>48</v>
      </c>
      <c r="C19" s="55">
        <v>6</v>
      </c>
      <c r="D19" s="56">
        <f>C19/C24</f>
        <v>0.012605042016806723</v>
      </c>
      <c r="E19" s="57"/>
      <c r="F19" s="45" t="s">
        <v>41</v>
      </c>
      <c r="G19" s="71">
        <v>3</v>
      </c>
      <c r="H19" s="72">
        <f>G19/G21</f>
        <v>0.0063025210084033615</v>
      </c>
    </row>
    <row r="20" spans="2:8" ht="15">
      <c r="B20" s="45" t="s">
        <v>80</v>
      </c>
      <c r="C20" s="46">
        <v>28</v>
      </c>
      <c r="D20" s="58">
        <f>C20/C24</f>
        <v>0.058823529411764705</v>
      </c>
      <c r="E20" s="57"/>
      <c r="F20" s="73" t="s">
        <v>6</v>
      </c>
      <c r="G20" s="71">
        <v>57</v>
      </c>
      <c r="H20" s="72">
        <f>G20/G21</f>
        <v>0.11974789915966387</v>
      </c>
    </row>
    <row r="21" spans="2:8" ht="15.75" thickBot="1">
      <c r="B21" s="45" t="s">
        <v>47</v>
      </c>
      <c r="C21" s="46">
        <v>433</v>
      </c>
      <c r="D21" s="58">
        <f>C21/C24</f>
        <v>0.9096638655462185</v>
      </c>
      <c r="E21" s="57"/>
      <c r="F21" s="74" t="s">
        <v>42</v>
      </c>
      <c r="G21" s="75">
        <f>SUM(G17:G20)</f>
        <v>476</v>
      </c>
      <c r="H21" s="76">
        <f>G21/G21</f>
        <v>1</v>
      </c>
    </row>
    <row r="22" spans="2:8" ht="15.75" thickBot="1">
      <c r="B22" s="45" t="s">
        <v>41</v>
      </c>
      <c r="C22" s="46">
        <v>3</v>
      </c>
      <c r="D22" s="58">
        <f>C22/C24</f>
        <v>0.0063025210084033615</v>
      </c>
      <c r="E22" s="57"/>
      <c r="F22" s="62"/>
      <c r="G22" s="63"/>
      <c r="H22" s="64"/>
    </row>
    <row r="23" spans="2:8" ht="15" customHeight="1">
      <c r="B23" s="45" t="s">
        <v>6</v>
      </c>
      <c r="C23" s="46">
        <v>6</v>
      </c>
      <c r="D23" s="58">
        <f>C23/C24</f>
        <v>0.012605042016806723</v>
      </c>
      <c r="E23" s="53"/>
      <c r="F23" s="351" t="s">
        <v>49</v>
      </c>
      <c r="G23" s="352"/>
      <c r="H23" s="353"/>
    </row>
    <row r="24" spans="2:8" ht="15.75" customHeight="1" thickBot="1">
      <c r="B24" s="65" t="s">
        <v>42</v>
      </c>
      <c r="C24" s="66">
        <f>SUM(C19:C23)</f>
        <v>476</v>
      </c>
      <c r="D24" s="67">
        <f>C24/C24</f>
        <v>1</v>
      </c>
      <c r="E24" s="53"/>
      <c r="F24" s="354"/>
      <c r="G24" s="355"/>
      <c r="H24" s="356"/>
    </row>
    <row r="25" spans="2:8" ht="15.75" thickBot="1">
      <c r="B25" s="372"/>
      <c r="C25" s="373"/>
      <c r="D25" s="373"/>
      <c r="E25" s="53"/>
      <c r="F25" s="77" t="s">
        <v>50</v>
      </c>
      <c r="G25" s="78">
        <v>426</v>
      </c>
      <c r="H25" s="79">
        <f>G25/G28</f>
        <v>0.8949579831932774</v>
      </c>
    </row>
    <row r="26" spans="2:8" ht="15" customHeight="1">
      <c r="B26" s="351" t="s">
        <v>51</v>
      </c>
      <c r="C26" s="352"/>
      <c r="D26" s="353"/>
      <c r="E26" s="53"/>
      <c r="F26" s="45" t="s">
        <v>41</v>
      </c>
      <c r="G26" s="80">
        <v>2</v>
      </c>
      <c r="H26" s="81">
        <f>G26/G28</f>
        <v>0.004201680672268907</v>
      </c>
    </row>
    <row r="27" spans="2:8" ht="15.75" customHeight="1" thickBot="1">
      <c r="B27" s="354"/>
      <c r="C27" s="355"/>
      <c r="D27" s="356"/>
      <c r="E27" s="53"/>
      <c r="F27" s="82" t="s">
        <v>6</v>
      </c>
      <c r="G27" s="83">
        <v>48</v>
      </c>
      <c r="H27" s="84">
        <f>G27/G28</f>
        <v>0.10084033613445378</v>
      </c>
    </row>
    <row r="28" spans="2:8" ht="15.75" thickBot="1">
      <c r="B28" s="85" t="s">
        <v>52</v>
      </c>
      <c r="C28" s="86">
        <v>437</v>
      </c>
      <c r="D28" s="87">
        <f>C28/C32</f>
        <v>0.9180672268907563</v>
      </c>
      <c r="E28" s="53"/>
      <c r="F28" s="88" t="s">
        <v>42</v>
      </c>
      <c r="G28" s="89">
        <f>SUM(G25:G27)</f>
        <v>476</v>
      </c>
      <c r="H28" s="90">
        <f>G28/G28</f>
        <v>1</v>
      </c>
    </row>
    <row r="29" spans="2:8" ht="15.75" thickBot="1">
      <c r="B29" s="91" t="s">
        <v>37</v>
      </c>
      <c r="C29" s="92">
        <v>0</v>
      </c>
      <c r="D29" s="93">
        <f>C29/C32</f>
        <v>0</v>
      </c>
      <c r="E29" s="53"/>
      <c r="F29" s="62"/>
      <c r="G29" s="63"/>
      <c r="H29" s="64"/>
    </row>
    <row r="30" spans="2:8" ht="15" customHeight="1">
      <c r="B30" s="45" t="s">
        <v>41</v>
      </c>
      <c r="C30" s="92">
        <v>34</v>
      </c>
      <c r="D30" s="93">
        <f>C30/C32</f>
        <v>0.07142857142857142</v>
      </c>
      <c r="E30" s="53"/>
      <c r="F30" s="351" t="s">
        <v>53</v>
      </c>
      <c r="G30" s="352"/>
      <c r="H30" s="353"/>
    </row>
    <row r="31" spans="2:8" ht="15" customHeight="1">
      <c r="B31" s="94" t="s">
        <v>6</v>
      </c>
      <c r="C31" s="80">
        <v>5</v>
      </c>
      <c r="D31" s="81">
        <f>C31/C32</f>
        <v>0.01050420168067227</v>
      </c>
      <c r="E31" s="53"/>
      <c r="F31" s="374"/>
      <c r="G31" s="375"/>
      <c r="H31" s="376"/>
    </row>
    <row r="32" spans="2:8" ht="15.75" thickBot="1">
      <c r="B32" s="95" t="s">
        <v>42</v>
      </c>
      <c r="C32" s="96">
        <f>SUM(C28:C31)</f>
        <v>476</v>
      </c>
      <c r="D32" s="97">
        <f>C32/C32</f>
        <v>1</v>
      </c>
      <c r="E32" s="53"/>
      <c r="F32" s="94" t="s">
        <v>54</v>
      </c>
      <c r="G32" s="83">
        <v>427</v>
      </c>
      <c r="H32" s="84">
        <f>G32/G35</f>
        <v>0.8970588235294118</v>
      </c>
    </row>
    <row r="33" spans="2:8" ht="15.75" thickBot="1">
      <c r="B33" s="377"/>
      <c r="C33" s="378"/>
      <c r="D33" s="378"/>
      <c r="E33" s="53"/>
      <c r="F33" s="45" t="s">
        <v>41</v>
      </c>
      <c r="G33" s="80">
        <v>3</v>
      </c>
      <c r="H33" s="81">
        <f>G33/G35</f>
        <v>0.0063025210084033615</v>
      </c>
    </row>
    <row r="34" spans="2:8" ht="15" customHeight="1">
      <c r="B34" s="351" t="s">
        <v>55</v>
      </c>
      <c r="C34" s="352"/>
      <c r="D34" s="353"/>
      <c r="E34" s="53"/>
      <c r="F34" s="98" t="s">
        <v>6</v>
      </c>
      <c r="G34" s="83">
        <v>46</v>
      </c>
      <c r="H34" s="84">
        <f>G34/G35</f>
        <v>0.09663865546218488</v>
      </c>
    </row>
    <row r="35" spans="2:8" ht="15.75" customHeight="1" thickBot="1">
      <c r="B35" s="354"/>
      <c r="C35" s="355"/>
      <c r="D35" s="356"/>
      <c r="E35" s="57"/>
      <c r="F35" s="88" t="s">
        <v>42</v>
      </c>
      <c r="G35" s="89">
        <f>SUM(G32:G34)</f>
        <v>476</v>
      </c>
      <c r="H35" s="90">
        <f>G35/G35</f>
        <v>1</v>
      </c>
    </row>
    <row r="36" spans="2:8" ht="15.75" thickBot="1">
      <c r="B36" s="42" t="s">
        <v>59</v>
      </c>
      <c r="C36" s="43">
        <v>59</v>
      </c>
      <c r="D36" s="44">
        <f>C36/C44</f>
        <v>0.12394957983193278</v>
      </c>
      <c r="E36" s="57"/>
      <c r="F36" s="62"/>
      <c r="G36" s="63"/>
      <c r="H36" s="64"/>
    </row>
    <row r="37" spans="2:8" ht="15" customHeight="1">
      <c r="B37" s="45" t="s">
        <v>60</v>
      </c>
      <c r="C37" s="46">
        <v>163</v>
      </c>
      <c r="D37" s="47">
        <f>C37/C44</f>
        <v>0.34243697478991597</v>
      </c>
      <c r="E37" s="53"/>
      <c r="F37" s="351" t="s">
        <v>58</v>
      </c>
      <c r="G37" s="352"/>
      <c r="H37" s="353"/>
    </row>
    <row r="38" spans="2:8" ht="15.75" customHeight="1" thickBot="1">
      <c r="B38" s="50" t="s">
        <v>62</v>
      </c>
      <c r="C38" s="51">
        <v>21</v>
      </c>
      <c r="D38" s="47">
        <f>C38/C44</f>
        <v>0.04411764705882353</v>
      </c>
      <c r="E38" s="53"/>
      <c r="F38" s="354"/>
      <c r="G38" s="355"/>
      <c r="H38" s="356"/>
    </row>
    <row r="39" spans="2:8" ht="15">
      <c r="B39" s="50" t="s">
        <v>63</v>
      </c>
      <c r="C39" s="51">
        <v>26</v>
      </c>
      <c r="D39" s="52">
        <f>C39/C44</f>
        <v>0.0546218487394958</v>
      </c>
      <c r="E39" s="53"/>
      <c r="F39" s="99" t="s">
        <v>61</v>
      </c>
      <c r="G39" s="100">
        <v>408</v>
      </c>
      <c r="H39" s="101">
        <f>G39/G43</f>
        <v>0.8571428571428571</v>
      </c>
    </row>
    <row r="40" spans="2:8" ht="15">
      <c r="B40" s="50" t="s">
        <v>56</v>
      </c>
      <c r="C40" s="51">
        <v>89</v>
      </c>
      <c r="D40" s="52">
        <f>C40/C44</f>
        <v>0.1869747899159664</v>
      </c>
      <c r="E40" s="53"/>
      <c r="F40" s="94" t="s">
        <v>39</v>
      </c>
      <c r="G40" s="83">
        <v>0</v>
      </c>
      <c r="H40" s="84">
        <f>G40/G43</f>
        <v>0</v>
      </c>
    </row>
    <row r="41" spans="2:8" ht="15">
      <c r="B41" s="50" t="s">
        <v>57</v>
      </c>
      <c r="C41" s="51">
        <v>75</v>
      </c>
      <c r="D41" s="52">
        <f>C41/C44</f>
        <v>0.15756302521008403</v>
      </c>
      <c r="E41" s="53"/>
      <c r="F41" s="45" t="s">
        <v>41</v>
      </c>
      <c r="G41" s="83">
        <v>1</v>
      </c>
      <c r="H41" s="84">
        <f>G41/G43</f>
        <v>0.0021008403361344537</v>
      </c>
    </row>
    <row r="42" spans="2:8" ht="15">
      <c r="B42" s="50" t="s">
        <v>41</v>
      </c>
      <c r="C42" s="51">
        <v>3</v>
      </c>
      <c r="D42" s="47">
        <f>C42/C44</f>
        <v>0.0063025210084033615</v>
      </c>
      <c r="E42" s="53"/>
      <c r="F42" s="94" t="s">
        <v>6</v>
      </c>
      <c r="G42" s="83">
        <v>67</v>
      </c>
      <c r="H42" s="84">
        <f>G42/G43</f>
        <v>0.1407563025210084</v>
      </c>
    </row>
    <row r="43" spans="2:8" ht="15.75" thickBot="1">
      <c r="B43" s="45" t="s">
        <v>6</v>
      </c>
      <c r="C43" s="46">
        <v>40</v>
      </c>
      <c r="D43" s="47">
        <f>C43/C44</f>
        <v>0.08403361344537816</v>
      </c>
      <c r="E43" s="53"/>
      <c r="F43" s="88" t="s">
        <v>42</v>
      </c>
      <c r="G43" s="89">
        <f>SUM(G39:G42)</f>
        <v>476</v>
      </c>
      <c r="H43" s="90">
        <f>G43/G43</f>
        <v>1</v>
      </c>
    </row>
    <row r="44" spans="2:8" ht="15.75" thickBot="1">
      <c r="B44" s="74" t="s">
        <v>42</v>
      </c>
      <c r="C44" s="60">
        <f>SUM(C36:C43)</f>
        <v>476</v>
      </c>
      <c r="D44" s="61">
        <f>C44/C44</f>
        <v>1</v>
      </c>
      <c r="E44" s="53"/>
      <c r="F44" s="379"/>
      <c r="G44" s="380"/>
      <c r="H44" s="381"/>
    </row>
    <row r="45" spans="2:8" ht="15.75" customHeight="1" thickBot="1">
      <c r="B45" s="379"/>
      <c r="C45" s="380"/>
      <c r="D45" s="381"/>
      <c r="E45" s="57"/>
      <c r="F45" s="382" t="s">
        <v>64</v>
      </c>
      <c r="G45" s="383"/>
      <c r="H45" s="384"/>
    </row>
    <row r="46" spans="2:8" ht="15.75" customHeight="1" thickBot="1">
      <c r="B46" s="351" t="s">
        <v>65</v>
      </c>
      <c r="C46" s="352"/>
      <c r="D46" s="353"/>
      <c r="E46" s="57"/>
      <c r="F46" s="385"/>
      <c r="G46" s="386"/>
      <c r="H46" s="387"/>
    </row>
    <row r="47" spans="2:8" ht="15.75" customHeight="1" thickBot="1">
      <c r="B47" s="354"/>
      <c r="C47" s="355"/>
      <c r="D47" s="356"/>
      <c r="E47" s="57"/>
      <c r="F47" s="85" t="s">
        <v>66</v>
      </c>
      <c r="G47" s="78">
        <v>333</v>
      </c>
      <c r="H47" s="79">
        <f>G47/G53</f>
        <v>0.23319327731092437</v>
      </c>
    </row>
    <row r="48" spans="2:8" ht="15">
      <c r="B48" s="42" t="s">
        <v>67</v>
      </c>
      <c r="C48" s="102">
        <v>420</v>
      </c>
      <c r="D48" s="103">
        <f>C48/C52</f>
        <v>0.8823529411764706</v>
      </c>
      <c r="E48" s="57"/>
      <c r="F48" s="98" t="s">
        <v>68</v>
      </c>
      <c r="G48" s="80">
        <v>318</v>
      </c>
      <c r="H48" s="81">
        <f>G48/G53</f>
        <v>0.22268907563025211</v>
      </c>
    </row>
    <row r="49" spans="2:8" ht="15">
      <c r="B49" s="73" t="s">
        <v>39</v>
      </c>
      <c r="C49" s="104">
        <v>0</v>
      </c>
      <c r="D49" s="105">
        <f>C49/C52</f>
        <v>0</v>
      </c>
      <c r="E49" s="57"/>
      <c r="F49" s="106" t="s">
        <v>69</v>
      </c>
      <c r="G49" s="107">
        <v>312</v>
      </c>
      <c r="H49" s="108">
        <f>G49/G53</f>
        <v>0.2184873949579832</v>
      </c>
    </row>
    <row r="50" spans="2:8" ht="15">
      <c r="B50" s="45" t="s">
        <v>41</v>
      </c>
      <c r="C50" s="104">
        <v>3</v>
      </c>
      <c r="D50" s="105">
        <f>C50/C52</f>
        <v>0.0063025210084033615</v>
      </c>
      <c r="E50" s="57"/>
      <c r="F50" s="106" t="s">
        <v>37</v>
      </c>
      <c r="G50" s="109">
        <v>0</v>
      </c>
      <c r="H50" s="110">
        <f>G50/G53</f>
        <v>0</v>
      </c>
    </row>
    <row r="51" spans="2:8" ht="15">
      <c r="B51" s="73" t="s">
        <v>6</v>
      </c>
      <c r="C51" s="104">
        <v>53</v>
      </c>
      <c r="D51" s="105">
        <f>C51/C52</f>
        <v>0.11134453781512606</v>
      </c>
      <c r="E51" s="57"/>
      <c r="F51" s="45" t="s">
        <v>41</v>
      </c>
      <c r="G51" s="107">
        <v>8</v>
      </c>
      <c r="H51" s="108">
        <f>G51/G53</f>
        <v>0.0056022408963585435</v>
      </c>
    </row>
    <row r="52" spans="2:8" ht="15.75" thickBot="1">
      <c r="B52" s="74" t="s">
        <v>42</v>
      </c>
      <c r="C52" s="111">
        <f>SUM(C48:C51)</f>
        <v>476</v>
      </c>
      <c r="D52" s="112">
        <f>C52/C52</f>
        <v>1</v>
      </c>
      <c r="E52" s="57"/>
      <c r="F52" s="106" t="s">
        <v>6</v>
      </c>
      <c r="G52" s="107">
        <v>457</v>
      </c>
      <c r="H52" s="108">
        <f>G52/G53</f>
        <v>0.32002801120448177</v>
      </c>
    </row>
    <row r="53" spans="2:8" ht="15.75" thickBot="1">
      <c r="B53" s="379"/>
      <c r="C53" s="380"/>
      <c r="D53" s="380"/>
      <c r="E53" s="57"/>
      <c r="F53" s="113" t="s">
        <v>42</v>
      </c>
      <c r="G53" s="114">
        <f>SUM(G47:G52)</f>
        <v>1428</v>
      </c>
      <c r="H53" s="115">
        <f>G53/G53</f>
        <v>1</v>
      </c>
    </row>
    <row r="54" spans="2:8" ht="15" customHeight="1">
      <c r="B54" s="351" t="s">
        <v>82</v>
      </c>
      <c r="C54" s="352"/>
      <c r="D54" s="353"/>
      <c r="E54" s="57"/>
      <c r="F54" s="380"/>
      <c r="G54" s="380"/>
      <c r="H54" s="381"/>
    </row>
    <row r="55" spans="2:8" ht="15.75" customHeight="1" thickBot="1">
      <c r="B55" s="354"/>
      <c r="C55" s="355"/>
      <c r="D55" s="356"/>
      <c r="E55" s="57"/>
      <c r="F55" s="380"/>
      <c r="G55" s="380"/>
      <c r="H55" s="381"/>
    </row>
    <row r="56" spans="2:8" ht="15">
      <c r="B56" s="85" t="s">
        <v>83</v>
      </c>
      <c r="C56" s="86">
        <v>423</v>
      </c>
      <c r="D56" s="87">
        <f>C56/C60</f>
        <v>0.8886554621848739</v>
      </c>
      <c r="E56" s="57"/>
      <c r="F56" s="380"/>
      <c r="G56" s="380"/>
      <c r="H56" s="381"/>
    </row>
    <row r="57" spans="2:8" ht="15">
      <c r="B57" s="91" t="s">
        <v>39</v>
      </c>
      <c r="C57" s="92">
        <v>0</v>
      </c>
      <c r="D57" s="93">
        <f>C57/C60</f>
        <v>0</v>
      </c>
      <c r="E57" s="116"/>
      <c r="F57" s="380"/>
      <c r="G57" s="380"/>
      <c r="H57" s="381"/>
    </row>
    <row r="58" spans="2:8" ht="15">
      <c r="B58" s="45" t="s">
        <v>41</v>
      </c>
      <c r="C58" s="92">
        <v>11</v>
      </c>
      <c r="D58" s="93">
        <f>C58/C60</f>
        <v>0.023109243697478993</v>
      </c>
      <c r="E58" s="57"/>
      <c r="F58" s="380"/>
      <c r="G58" s="380"/>
      <c r="H58" s="381"/>
    </row>
    <row r="59" spans="2:8" ht="15">
      <c r="B59" s="94" t="s">
        <v>6</v>
      </c>
      <c r="C59" s="80">
        <v>42</v>
      </c>
      <c r="D59" s="81">
        <f>C59/C60</f>
        <v>0.08823529411764706</v>
      </c>
      <c r="E59" s="57"/>
      <c r="F59" s="380"/>
      <c r="G59" s="380"/>
      <c r="H59" s="381"/>
    </row>
    <row r="60" spans="2:8" ht="15.75" thickBot="1">
      <c r="B60" s="95" t="s">
        <v>42</v>
      </c>
      <c r="C60" s="96">
        <f>SUM(C56:C59)</f>
        <v>476</v>
      </c>
      <c r="D60" s="97">
        <f>C60/C60</f>
        <v>1</v>
      </c>
      <c r="E60" s="57"/>
      <c r="F60" s="380"/>
      <c r="G60" s="380"/>
      <c r="H60" s="381"/>
    </row>
    <row r="61" spans="2:8" ht="15.75" thickBot="1">
      <c r="B61" s="379"/>
      <c r="C61" s="380"/>
      <c r="D61" s="380"/>
      <c r="E61" s="57"/>
      <c r="F61" s="380"/>
      <c r="G61" s="380"/>
      <c r="H61" s="381"/>
    </row>
    <row r="62" spans="2:8" ht="15" customHeight="1">
      <c r="B62" s="351" t="s">
        <v>84</v>
      </c>
      <c r="C62" s="352"/>
      <c r="D62" s="353"/>
      <c r="E62" s="116"/>
      <c r="F62" s="380"/>
      <c r="G62" s="380"/>
      <c r="H62" s="381"/>
    </row>
    <row r="63" spans="2:8" ht="15.75" customHeight="1" thickBot="1">
      <c r="B63" s="354"/>
      <c r="C63" s="355"/>
      <c r="D63" s="356"/>
      <c r="E63" s="57"/>
      <c r="F63" s="380"/>
      <c r="G63" s="380"/>
      <c r="H63" s="381"/>
    </row>
    <row r="64" spans="2:8" ht="15">
      <c r="B64" s="85" t="s">
        <v>85</v>
      </c>
      <c r="C64" s="86">
        <v>412</v>
      </c>
      <c r="D64" s="87">
        <f>C64/C68</f>
        <v>0.865546218487395</v>
      </c>
      <c r="E64" s="57"/>
      <c r="F64" s="380"/>
      <c r="G64" s="380"/>
      <c r="H64" s="381"/>
    </row>
    <row r="65" spans="2:8" ht="15">
      <c r="B65" s="91" t="s">
        <v>39</v>
      </c>
      <c r="C65" s="92">
        <v>0</v>
      </c>
      <c r="D65" s="93">
        <f>C65/C68</f>
        <v>0</v>
      </c>
      <c r="E65" s="57"/>
      <c r="F65" s="380"/>
      <c r="G65" s="380"/>
      <c r="H65" s="381"/>
    </row>
    <row r="66" spans="2:8" ht="15">
      <c r="B66" s="45" t="s">
        <v>41</v>
      </c>
      <c r="C66" s="92">
        <v>5</v>
      </c>
      <c r="D66" s="93">
        <f>C66/C68</f>
        <v>0.01050420168067227</v>
      </c>
      <c r="E66" s="57"/>
      <c r="F66" s="380"/>
      <c r="G66" s="380"/>
      <c r="H66" s="381"/>
    </row>
    <row r="67" spans="2:8" ht="15">
      <c r="B67" s="94" t="s">
        <v>6</v>
      </c>
      <c r="C67" s="80">
        <v>59</v>
      </c>
      <c r="D67" s="81">
        <f>C67/C68</f>
        <v>0.12394957983193278</v>
      </c>
      <c r="E67" s="116"/>
      <c r="F67" s="380"/>
      <c r="G67" s="380"/>
      <c r="H67" s="381"/>
    </row>
    <row r="68" spans="2:8" ht="15.75" thickBot="1">
      <c r="B68" s="95" t="s">
        <v>42</v>
      </c>
      <c r="C68" s="96">
        <f>SUM(C64:C67)</f>
        <v>476</v>
      </c>
      <c r="D68" s="97">
        <f>C68/C68</f>
        <v>1</v>
      </c>
      <c r="E68" s="57"/>
      <c r="F68" s="380"/>
      <c r="G68" s="380"/>
      <c r="H68" s="381"/>
    </row>
    <row r="69" spans="2:8" ht="15">
      <c r="B69" s="379"/>
      <c r="C69" s="380"/>
      <c r="D69" s="380"/>
      <c r="E69" s="116"/>
      <c r="F69" s="380"/>
      <c r="G69" s="380"/>
      <c r="H69" s="381"/>
    </row>
    <row r="70" spans="2:8" ht="15.75" thickBot="1">
      <c r="B70" s="388"/>
      <c r="C70" s="389"/>
      <c r="D70" s="389"/>
      <c r="E70" s="117"/>
      <c r="F70" s="389"/>
      <c r="G70" s="389"/>
      <c r="H70" s="390"/>
    </row>
  </sheetData>
  <sheetProtection/>
  <mergeCells count="43">
    <mergeCell ref="B70:D70"/>
    <mergeCell ref="F70:H70"/>
    <mergeCell ref="F64:H64"/>
    <mergeCell ref="F65:H65"/>
    <mergeCell ref="F66:H66"/>
    <mergeCell ref="F67:H67"/>
    <mergeCell ref="F68:H68"/>
    <mergeCell ref="B69:D69"/>
    <mergeCell ref="F69:H69"/>
    <mergeCell ref="F58:H58"/>
    <mergeCell ref="F59:H59"/>
    <mergeCell ref="F60:H60"/>
    <mergeCell ref="B61:D61"/>
    <mergeCell ref="F61:H61"/>
    <mergeCell ref="B62:D63"/>
    <mergeCell ref="F62:H62"/>
    <mergeCell ref="F63:H63"/>
    <mergeCell ref="B53:D53"/>
    <mergeCell ref="B54:D55"/>
    <mergeCell ref="F54:H54"/>
    <mergeCell ref="F55:H55"/>
    <mergeCell ref="F56:H56"/>
    <mergeCell ref="F57:H57"/>
    <mergeCell ref="F30:H31"/>
    <mergeCell ref="B33:D33"/>
    <mergeCell ref="B34:D35"/>
    <mergeCell ref="F37:H38"/>
    <mergeCell ref="F44:H44"/>
    <mergeCell ref="B45:D45"/>
    <mergeCell ref="F45:H46"/>
    <mergeCell ref="B46:D47"/>
    <mergeCell ref="F15:H16"/>
    <mergeCell ref="B16:D16"/>
    <mergeCell ref="B17:D18"/>
    <mergeCell ref="F23:H24"/>
    <mergeCell ref="B25:D25"/>
    <mergeCell ref="B26:D27"/>
    <mergeCell ref="B1:H1"/>
    <mergeCell ref="B3:D3"/>
    <mergeCell ref="F3:H4"/>
    <mergeCell ref="B4:D4"/>
    <mergeCell ref="B5:D6"/>
    <mergeCell ref="B8:D9"/>
  </mergeCells>
  <conditionalFormatting sqref="C10:C13">
    <cfRule type="top10" priority="16" dxfId="0" stopIfTrue="1" rank="1"/>
    <cfRule type="top10" priority="18" dxfId="0" stopIfTrue="1" rank="1"/>
  </conditionalFormatting>
  <conditionalFormatting sqref="G17:G19">
    <cfRule type="top10" priority="15" dxfId="0" stopIfTrue="1" rank="1"/>
    <cfRule type="top10" priority="17" dxfId="0" stopIfTrue="1" rank="1"/>
  </conditionalFormatting>
  <conditionalFormatting sqref="G25:G26">
    <cfRule type="top10" priority="14" dxfId="0" stopIfTrue="1" rank="1"/>
  </conditionalFormatting>
  <conditionalFormatting sqref="G32:G33">
    <cfRule type="top10" priority="13" dxfId="0" stopIfTrue="1" rank="1"/>
  </conditionalFormatting>
  <conditionalFormatting sqref="G39:G41">
    <cfRule type="top10" priority="11" dxfId="0" stopIfTrue="1" rank="1"/>
    <cfRule type="top10" priority="12" dxfId="2" stopIfTrue="1" rank="1"/>
  </conditionalFormatting>
  <conditionalFormatting sqref="C19:C22">
    <cfRule type="top10" priority="9" dxfId="0" stopIfTrue="1" rank="1"/>
    <cfRule type="top10" priority="10" dxfId="0" stopIfTrue="1" rank="1"/>
  </conditionalFormatting>
  <conditionalFormatting sqref="C28:C30">
    <cfRule type="top10" priority="8" dxfId="0" stopIfTrue="1" rank="1"/>
  </conditionalFormatting>
  <conditionalFormatting sqref="C36:C42 C44">
    <cfRule type="top10" priority="7" dxfId="0" stopIfTrue="1" rank="1"/>
  </conditionalFormatting>
  <conditionalFormatting sqref="C48:C50">
    <cfRule type="top10" priority="5" dxfId="0" stopIfTrue="1" rank="1"/>
    <cfRule type="top10" priority="6" dxfId="0" stopIfTrue="1" rank="1"/>
  </conditionalFormatting>
  <conditionalFormatting sqref="C56:C58">
    <cfRule type="top10" priority="4" dxfId="0" stopIfTrue="1" rank="1"/>
  </conditionalFormatting>
  <conditionalFormatting sqref="C64:C66">
    <cfRule type="top10" priority="3" dxfId="0" stopIfTrue="1" rank="1"/>
  </conditionalFormatting>
  <conditionalFormatting sqref="G47:G51">
    <cfRule type="top10" priority="2" dxfId="0" stopIfTrue="1" rank="3"/>
  </conditionalFormatting>
  <conditionalFormatting sqref="G5:G11">
    <cfRule type="top10" priority="1" dxfId="0" stopIfTrue="1" rank="1"/>
  </conditionalFormatting>
  <printOptions/>
  <pageMargins left="0.7" right="0.7" top="0.75" bottom="0.75" header="0.3" footer="0.3"/>
  <pageSetup horizontalDpi="600" verticalDpi="600" orientation="portrait" paperSize="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H70"/>
  <sheetViews>
    <sheetView zoomScalePageLayoutView="0" workbookViewId="0" topLeftCell="A25">
      <selection activeCell="G53" sqref="G53"/>
    </sheetView>
  </sheetViews>
  <sheetFormatPr defaultColWidth="9.140625" defaultRowHeight="15"/>
  <cols>
    <col min="1" max="1" width="2.00390625" style="0" customWidth="1"/>
    <col min="2" max="2" width="35.7109375" style="0" customWidth="1"/>
    <col min="4" max="4" width="11.28125" style="0" customWidth="1"/>
    <col min="5" max="5" width="2.8515625" style="0" customWidth="1"/>
    <col min="6" max="6" width="35.28125" style="0" customWidth="1"/>
  </cols>
  <sheetData>
    <row r="1" spans="2:8" ht="27" customHeight="1" thickBot="1">
      <c r="B1" s="345" t="s">
        <v>29</v>
      </c>
      <c r="C1" s="346"/>
      <c r="D1" s="346"/>
      <c r="E1" s="346"/>
      <c r="F1" s="346"/>
      <c r="G1" s="346"/>
      <c r="H1" s="347"/>
    </row>
    <row r="2" spans="2:8" ht="19.5" thickBot="1">
      <c r="B2" s="35"/>
      <c r="C2" s="36"/>
      <c r="D2" s="36"/>
      <c r="E2" s="37"/>
      <c r="F2" s="36"/>
      <c r="G2" s="38"/>
      <c r="H2" s="39"/>
    </row>
    <row r="3" spans="2:8" ht="24.75" customHeight="1">
      <c r="B3" s="348" t="s">
        <v>4</v>
      </c>
      <c r="C3" s="349"/>
      <c r="D3" s="350"/>
      <c r="E3" s="40"/>
      <c r="F3" s="351" t="s">
        <v>30</v>
      </c>
      <c r="G3" s="352"/>
      <c r="H3" s="353"/>
    </row>
    <row r="4" spans="2:8" ht="25.5" customHeight="1" thickBot="1">
      <c r="B4" s="357" t="s">
        <v>31</v>
      </c>
      <c r="C4" s="358"/>
      <c r="D4" s="359"/>
      <c r="E4" s="40"/>
      <c r="F4" s="354"/>
      <c r="G4" s="355"/>
      <c r="H4" s="356"/>
    </row>
    <row r="5" spans="2:8" ht="36">
      <c r="B5" s="360" t="s">
        <v>132</v>
      </c>
      <c r="C5" s="358"/>
      <c r="D5" s="359"/>
      <c r="E5" s="41"/>
      <c r="F5" s="42" t="s">
        <v>33</v>
      </c>
      <c r="G5" s="43">
        <v>144</v>
      </c>
      <c r="H5" s="44">
        <f>G5/G13</f>
        <v>0.32142857142857145</v>
      </c>
    </row>
    <row r="6" spans="2:8" ht="18.75" customHeight="1" thickBot="1">
      <c r="B6" s="361"/>
      <c r="C6" s="362"/>
      <c r="D6" s="363"/>
      <c r="E6" s="41"/>
      <c r="F6" s="45" t="s">
        <v>34</v>
      </c>
      <c r="G6" s="46">
        <v>144</v>
      </c>
      <c r="H6" s="47">
        <f>G6/G13</f>
        <v>0.32142857142857145</v>
      </c>
    </row>
    <row r="7" spans="2:8" ht="15.75" thickBot="1">
      <c r="B7" s="48"/>
      <c r="C7" s="49"/>
      <c r="D7" s="49"/>
      <c r="E7" s="49"/>
      <c r="F7" s="50" t="s">
        <v>36</v>
      </c>
      <c r="G7" s="51">
        <v>84</v>
      </c>
      <c r="H7" s="47">
        <f>G7/G13</f>
        <v>0.1875</v>
      </c>
    </row>
    <row r="8" spans="2:8" ht="15" customHeight="1">
      <c r="B8" s="364" t="s">
        <v>35</v>
      </c>
      <c r="C8" s="365"/>
      <c r="D8" s="366"/>
      <c r="E8" s="49"/>
      <c r="F8" s="50" t="s">
        <v>32</v>
      </c>
      <c r="G8" s="51">
        <v>31</v>
      </c>
      <c r="H8" s="52">
        <f>G8/G13</f>
        <v>0.06919642857142858</v>
      </c>
    </row>
    <row r="9" spans="2:8" ht="15.75" customHeight="1" thickBot="1">
      <c r="B9" s="367"/>
      <c r="C9" s="368"/>
      <c r="D9" s="369"/>
      <c r="E9" s="53"/>
      <c r="F9" s="50" t="s">
        <v>37</v>
      </c>
      <c r="G9" s="51">
        <v>0</v>
      </c>
      <c r="H9" s="52">
        <f>G9/G13</f>
        <v>0</v>
      </c>
    </row>
    <row r="10" spans="2:8" ht="15">
      <c r="B10" s="54" t="s">
        <v>38</v>
      </c>
      <c r="C10" s="55">
        <v>193</v>
      </c>
      <c r="D10" s="56">
        <f>C10/C15</f>
        <v>0.43080357142857145</v>
      </c>
      <c r="E10" s="57"/>
      <c r="F10" s="50" t="s">
        <v>39</v>
      </c>
      <c r="G10" s="51">
        <v>0</v>
      </c>
      <c r="H10" s="52">
        <f>G10/G13</f>
        <v>0</v>
      </c>
    </row>
    <row r="11" spans="2:8" ht="15">
      <c r="B11" s="45" t="s">
        <v>40</v>
      </c>
      <c r="C11" s="46">
        <v>172</v>
      </c>
      <c r="D11" s="58">
        <f>C11/C15</f>
        <v>0.38392857142857145</v>
      </c>
      <c r="E11" s="57"/>
      <c r="F11" s="50" t="s">
        <v>41</v>
      </c>
      <c r="G11" s="51">
        <v>6</v>
      </c>
      <c r="H11" s="47">
        <f>G11/G13</f>
        <v>0.013392857142857142</v>
      </c>
    </row>
    <row r="12" spans="2:8" ht="15">
      <c r="B12" s="45" t="s">
        <v>39</v>
      </c>
      <c r="C12" s="46">
        <v>0</v>
      </c>
      <c r="D12" s="58">
        <f>C12/C15</f>
        <v>0</v>
      </c>
      <c r="E12" s="57"/>
      <c r="F12" s="45" t="s">
        <v>6</v>
      </c>
      <c r="G12" s="46">
        <v>39</v>
      </c>
      <c r="H12" s="47">
        <f>G12/G13</f>
        <v>0.08705357142857142</v>
      </c>
    </row>
    <row r="13" spans="2:8" ht="15.75" thickBot="1">
      <c r="B13" s="45" t="s">
        <v>41</v>
      </c>
      <c r="C13" s="46">
        <v>40</v>
      </c>
      <c r="D13" s="58">
        <f>C13/C15</f>
        <v>0.08928571428571429</v>
      </c>
      <c r="E13" s="57"/>
      <c r="F13" s="59" t="s">
        <v>42</v>
      </c>
      <c r="G13" s="60">
        <f>SUM(G5:G12)</f>
        <v>448</v>
      </c>
      <c r="H13" s="61">
        <f>G13/G13</f>
        <v>1</v>
      </c>
    </row>
    <row r="14" spans="2:8" ht="15.75" thickBot="1">
      <c r="B14" s="45" t="s">
        <v>6</v>
      </c>
      <c r="C14" s="46">
        <v>43</v>
      </c>
      <c r="D14" s="58">
        <f>C14/C15</f>
        <v>0.09598214285714286</v>
      </c>
      <c r="E14" s="57"/>
      <c r="F14" s="62"/>
      <c r="G14" s="63"/>
      <c r="H14" s="64"/>
    </row>
    <row r="15" spans="2:8" ht="15.75" customHeight="1" thickBot="1">
      <c r="B15" s="65" t="s">
        <v>42</v>
      </c>
      <c r="C15" s="66">
        <f>SUM(C10:C14)</f>
        <v>448</v>
      </c>
      <c r="D15" s="67">
        <f>C15/C15</f>
        <v>1</v>
      </c>
      <c r="E15" s="57"/>
      <c r="F15" s="351" t="s">
        <v>43</v>
      </c>
      <c r="G15" s="352"/>
      <c r="H15" s="353"/>
    </row>
    <row r="16" spans="2:8" ht="15.75" customHeight="1" thickBot="1">
      <c r="B16" s="370"/>
      <c r="C16" s="371"/>
      <c r="D16" s="371"/>
      <c r="E16" s="57"/>
      <c r="F16" s="354"/>
      <c r="G16" s="355"/>
      <c r="H16" s="356"/>
    </row>
    <row r="17" spans="2:8" ht="15" customHeight="1">
      <c r="B17" s="364" t="s">
        <v>44</v>
      </c>
      <c r="C17" s="365"/>
      <c r="D17" s="366"/>
      <c r="E17" s="57"/>
      <c r="F17" s="68" t="s">
        <v>45</v>
      </c>
      <c r="G17" s="69">
        <v>377</v>
      </c>
      <c r="H17" s="70">
        <f>G17/G21</f>
        <v>0.8415178571428571</v>
      </c>
    </row>
    <row r="18" spans="2:8" ht="15.75" customHeight="1" thickBot="1">
      <c r="B18" s="367"/>
      <c r="C18" s="368"/>
      <c r="D18" s="369"/>
      <c r="E18" s="57"/>
      <c r="F18" s="68" t="s">
        <v>39</v>
      </c>
      <c r="G18" s="69">
        <v>0</v>
      </c>
      <c r="H18" s="70">
        <f>G18/G21</f>
        <v>0</v>
      </c>
    </row>
    <row r="19" spans="2:8" ht="15">
      <c r="B19" s="54" t="s">
        <v>48</v>
      </c>
      <c r="C19" s="55">
        <v>15</v>
      </c>
      <c r="D19" s="56">
        <f>C19/C24</f>
        <v>0.033482142857142856</v>
      </c>
      <c r="E19" s="57"/>
      <c r="F19" s="45" t="s">
        <v>41</v>
      </c>
      <c r="G19" s="71">
        <v>0</v>
      </c>
      <c r="H19" s="72">
        <f>G19/G21</f>
        <v>0</v>
      </c>
    </row>
    <row r="20" spans="2:8" ht="15">
      <c r="B20" s="45" t="s">
        <v>80</v>
      </c>
      <c r="C20" s="46">
        <v>14</v>
      </c>
      <c r="D20" s="58">
        <f>C20/C24</f>
        <v>0.03125</v>
      </c>
      <c r="E20" s="57"/>
      <c r="F20" s="73" t="s">
        <v>6</v>
      </c>
      <c r="G20" s="71">
        <v>71</v>
      </c>
      <c r="H20" s="72">
        <f>G20/G21</f>
        <v>0.15848214285714285</v>
      </c>
    </row>
    <row r="21" spans="2:8" ht="15.75" thickBot="1">
      <c r="B21" s="45" t="s">
        <v>47</v>
      </c>
      <c r="C21" s="46">
        <v>405</v>
      </c>
      <c r="D21" s="58">
        <f>C21/C24</f>
        <v>0.9040178571428571</v>
      </c>
      <c r="E21" s="57"/>
      <c r="F21" s="74" t="s">
        <v>42</v>
      </c>
      <c r="G21" s="75">
        <f>SUM(G17:G20)</f>
        <v>448</v>
      </c>
      <c r="H21" s="76">
        <f>G21/G21</f>
        <v>1</v>
      </c>
    </row>
    <row r="22" spans="2:8" ht="15.75" thickBot="1">
      <c r="B22" s="45" t="s">
        <v>41</v>
      </c>
      <c r="C22" s="46">
        <v>2</v>
      </c>
      <c r="D22" s="58">
        <f>C22/C24</f>
        <v>0.004464285714285714</v>
      </c>
      <c r="E22" s="57"/>
      <c r="F22" s="62"/>
      <c r="G22" s="63"/>
      <c r="H22" s="64"/>
    </row>
    <row r="23" spans="2:8" ht="15" customHeight="1">
      <c r="B23" s="45" t="s">
        <v>6</v>
      </c>
      <c r="C23" s="46">
        <v>12</v>
      </c>
      <c r="D23" s="58">
        <f>C23/C24</f>
        <v>0.026785714285714284</v>
      </c>
      <c r="E23" s="53"/>
      <c r="F23" s="351" t="s">
        <v>49</v>
      </c>
      <c r="G23" s="352"/>
      <c r="H23" s="353"/>
    </row>
    <row r="24" spans="2:8" ht="15.75" customHeight="1" thickBot="1">
      <c r="B24" s="65" t="s">
        <v>42</v>
      </c>
      <c r="C24" s="66">
        <f>SUM(C19:C23)</f>
        <v>448</v>
      </c>
      <c r="D24" s="67">
        <f>C24/C24</f>
        <v>1</v>
      </c>
      <c r="E24" s="53"/>
      <c r="F24" s="354"/>
      <c r="G24" s="355"/>
      <c r="H24" s="356"/>
    </row>
    <row r="25" spans="2:8" ht="15.75" thickBot="1">
      <c r="B25" s="372"/>
      <c r="C25" s="373"/>
      <c r="D25" s="373"/>
      <c r="E25" s="53"/>
      <c r="F25" s="77" t="s">
        <v>50</v>
      </c>
      <c r="G25" s="78">
        <v>391</v>
      </c>
      <c r="H25" s="79">
        <f>G25/G28</f>
        <v>0.8727678571428571</v>
      </c>
    </row>
    <row r="26" spans="2:8" ht="15" customHeight="1">
      <c r="B26" s="351" t="s">
        <v>51</v>
      </c>
      <c r="C26" s="352"/>
      <c r="D26" s="353"/>
      <c r="E26" s="53"/>
      <c r="F26" s="45" t="s">
        <v>41</v>
      </c>
      <c r="G26" s="80">
        <v>0</v>
      </c>
      <c r="H26" s="81">
        <f>G26/G28</f>
        <v>0</v>
      </c>
    </row>
    <row r="27" spans="2:8" ht="15.75" customHeight="1" thickBot="1">
      <c r="B27" s="354"/>
      <c r="C27" s="355"/>
      <c r="D27" s="356"/>
      <c r="E27" s="53"/>
      <c r="F27" s="82" t="s">
        <v>6</v>
      </c>
      <c r="G27" s="83">
        <v>57</v>
      </c>
      <c r="H27" s="84">
        <f>G27/G28</f>
        <v>0.12723214285714285</v>
      </c>
    </row>
    <row r="28" spans="2:8" ht="15.75" thickBot="1">
      <c r="B28" s="85" t="s">
        <v>52</v>
      </c>
      <c r="C28" s="86">
        <v>402</v>
      </c>
      <c r="D28" s="87">
        <f>C28/C32</f>
        <v>0.8973214285714286</v>
      </c>
      <c r="E28" s="53"/>
      <c r="F28" s="88" t="s">
        <v>42</v>
      </c>
      <c r="G28" s="89">
        <f>SUM(G25:G27)</f>
        <v>448</v>
      </c>
      <c r="H28" s="90">
        <f>G28/G28</f>
        <v>1</v>
      </c>
    </row>
    <row r="29" spans="2:8" ht="15.75" thickBot="1">
      <c r="B29" s="91" t="s">
        <v>37</v>
      </c>
      <c r="C29" s="92">
        <v>0</v>
      </c>
      <c r="D29" s="93">
        <f>C29/C32</f>
        <v>0</v>
      </c>
      <c r="E29" s="53"/>
      <c r="F29" s="62"/>
      <c r="G29" s="63"/>
      <c r="H29" s="64"/>
    </row>
    <row r="30" spans="2:8" ht="15" customHeight="1">
      <c r="B30" s="45" t="s">
        <v>41</v>
      </c>
      <c r="C30" s="92">
        <v>8</v>
      </c>
      <c r="D30" s="93">
        <f>C30/C32</f>
        <v>0.017857142857142856</v>
      </c>
      <c r="E30" s="53"/>
      <c r="F30" s="351" t="s">
        <v>53</v>
      </c>
      <c r="G30" s="352"/>
      <c r="H30" s="353"/>
    </row>
    <row r="31" spans="2:8" ht="15" customHeight="1">
      <c r="B31" s="94" t="s">
        <v>6</v>
      </c>
      <c r="C31" s="80">
        <v>38</v>
      </c>
      <c r="D31" s="81">
        <f>C31/C32</f>
        <v>0.08482142857142858</v>
      </c>
      <c r="E31" s="53"/>
      <c r="F31" s="374"/>
      <c r="G31" s="375"/>
      <c r="H31" s="376"/>
    </row>
    <row r="32" spans="2:8" ht="15.75" thickBot="1">
      <c r="B32" s="95" t="s">
        <v>42</v>
      </c>
      <c r="C32" s="96">
        <f>SUM(C28:C31)</f>
        <v>448</v>
      </c>
      <c r="D32" s="97">
        <f>C32/C32</f>
        <v>1</v>
      </c>
      <c r="E32" s="53"/>
      <c r="F32" s="94" t="s">
        <v>54</v>
      </c>
      <c r="G32" s="83">
        <v>387</v>
      </c>
      <c r="H32" s="84">
        <f>G32/G35</f>
        <v>0.8638392857142857</v>
      </c>
    </row>
    <row r="33" spans="2:8" ht="15.75" thickBot="1">
      <c r="B33" s="377"/>
      <c r="C33" s="378"/>
      <c r="D33" s="378"/>
      <c r="E33" s="53"/>
      <c r="F33" s="45" t="s">
        <v>41</v>
      </c>
      <c r="G33" s="80">
        <v>0</v>
      </c>
      <c r="H33" s="81">
        <f>G33/G35</f>
        <v>0</v>
      </c>
    </row>
    <row r="34" spans="2:8" ht="15" customHeight="1">
      <c r="B34" s="351" t="s">
        <v>55</v>
      </c>
      <c r="C34" s="352"/>
      <c r="D34" s="353"/>
      <c r="E34" s="53"/>
      <c r="F34" s="98" t="s">
        <v>6</v>
      </c>
      <c r="G34" s="83">
        <v>61</v>
      </c>
      <c r="H34" s="84">
        <f>G34/G35</f>
        <v>0.13616071428571427</v>
      </c>
    </row>
    <row r="35" spans="2:8" ht="15.75" customHeight="1" thickBot="1">
      <c r="B35" s="354"/>
      <c r="C35" s="355"/>
      <c r="D35" s="356"/>
      <c r="E35" s="57"/>
      <c r="F35" s="88" t="s">
        <v>42</v>
      </c>
      <c r="G35" s="89">
        <f>SUM(G32:G34)</f>
        <v>448</v>
      </c>
      <c r="H35" s="90">
        <f>G35/G35</f>
        <v>1</v>
      </c>
    </row>
    <row r="36" spans="2:8" ht="15.75" thickBot="1">
      <c r="B36" s="42" t="s">
        <v>62</v>
      </c>
      <c r="C36" s="43">
        <v>28</v>
      </c>
      <c r="D36" s="44">
        <f>C36/C44</f>
        <v>0.0625</v>
      </c>
      <c r="E36" s="57"/>
      <c r="F36" s="62"/>
      <c r="G36" s="63"/>
      <c r="H36" s="64"/>
    </row>
    <row r="37" spans="2:8" ht="15" customHeight="1">
      <c r="B37" s="45" t="s">
        <v>63</v>
      </c>
      <c r="C37" s="46">
        <v>39</v>
      </c>
      <c r="D37" s="47">
        <f>C37/C44</f>
        <v>0.08705357142857142</v>
      </c>
      <c r="E37" s="53"/>
      <c r="F37" s="351" t="s">
        <v>58</v>
      </c>
      <c r="G37" s="352"/>
      <c r="H37" s="353"/>
    </row>
    <row r="38" spans="2:8" ht="15.75" customHeight="1" thickBot="1">
      <c r="B38" s="50" t="s">
        <v>56</v>
      </c>
      <c r="C38" s="51">
        <v>105</v>
      </c>
      <c r="D38" s="47">
        <f>C38/C44</f>
        <v>0.234375</v>
      </c>
      <c r="E38" s="53"/>
      <c r="F38" s="354"/>
      <c r="G38" s="355"/>
      <c r="H38" s="356"/>
    </row>
    <row r="39" spans="2:8" ht="15">
      <c r="B39" s="50" t="s">
        <v>57</v>
      </c>
      <c r="C39" s="51">
        <v>90</v>
      </c>
      <c r="D39" s="52">
        <f>C39/C44</f>
        <v>0.20089285714285715</v>
      </c>
      <c r="E39" s="53"/>
      <c r="F39" s="99" t="s">
        <v>61</v>
      </c>
      <c r="G39" s="100">
        <v>358</v>
      </c>
      <c r="H39" s="101">
        <f>G39/G43</f>
        <v>0.7991071428571429</v>
      </c>
    </row>
    <row r="40" spans="2:8" ht="15">
      <c r="B40" s="50" t="s">
        <v>59</v>
      </c>
      <c r="C40" s="51">
        <v>27</v>
      </c>
      <c r="D40" s="52">
        <f>C40/C44</f>
        <v>0.060267857142857144</v>
      </c>
      <c r="E40" s="53"/>
      <c r="F40" s="94" t="s">
        <v>39</v>
      </c>
      <c r="G40" s="83">
        <v>0</v>
      </c>
      <c r="H40" s="84">
        <f>G40/G43</f>
        <v>0</v>
      </c>
    </row>
    <row r="41" spans="2:8" ht="15">
      <c r="B41" s="50" t="s">
        <v>60</v>
      </c>
      <c r="C41" s="51">
        <v>117</v>
      </c>
      <c r="D41" s="52">
        <f>C41/C44</f>
        <v>0.2611607142857143</v>
      </c>
      <c r="E41" s="53"/>
      <c r="F41" s="45" t="s">
        <v>41</v>
      </c>
      <c r="G41" s="83">
        <v>1</v>
      </c>
      <c r="H41" s="84">
        <f>G41/G43</f>
        <v>0.002232142857142857</v>
      </c>
    </row>
    <row r="42" spans="2:8" ht="15">
      <c r="B42" s="50" t="s">
        <v>41</v>
      </c>
      <c r="C42" s="51">
        <v>2</v>
      </c>
      <c r="D42" s="47">
        <f>C42/C44</f>
        <v>0.004464285714285714</v>
      </c>
      <c r="E42" s="53"/>
      <c r="F42" s="94" t="s">
        <v>6</v>
      </c>
      <c r="G42" s="83">
        <v>89</v>
      </c>
      <c r="H42" s="84">
        <f>G42/G43</f>
        <v>0.19866071428571427</v>
      </c>
    </row>
    <row r="43" spans="2:8" ht="15.75" thickBot="1">
      <c r="B43" s="45" t="s">
        <v>6</v>
      </c>
      <c r="C43" s="46">
        <v>40</v>
      </c>
      <c r="D43" s="47">
        <f>C43/C44</f>
        <v>0.08928571428571429</v>
      </c>
      <c r="E43" s="53"/>
      <c r="F43" s="88" t="s">
        <v>42</v>
      </c>
      <c r="G43" s="89">
        <f>SUM(G39:G42)</f>
        <v>448</v>
      </c>
      <c r="H43" s="90">
        <f>G43/G43</f>
        <v>1</v>
      </c>
    </row>
    <row r="44" spans="2:8" ht="15.75" thickBot="1">
      <c r="B44" s="74" t="s">
        <v>42</v>
      </c>
      <c r="C44" s="60">
        <f>SUM(C36:C43)</f>
        <v>448</v>
      </c>
      <c r="D44" s="61">
        <f>C44/C44</f>
        <v>1</v>
      </c>
      <c r="E44" s="53"/>
      <c r="F44" s="379"/>
      <c r="G44" s="380"/>
      <c r="H44" s="381"/>
    </row>
    <row r="45" spans="2:8" ht="15.75" customHeight="1" thickBot="1">
      <c r="B45" s="379"/>
      <c r="C45" s="380"/>
      <c r="D45" s="381"/>
      <c r="E45" s="57"/>
      <c r="F45" s="382" t="s">
        <v>64</v>
      </c>
      <c r="G45" s="383"/>
      <c r="H45" s="384"/>
    </row>
    <row r="46" spans="2:8" ht="15.75" customHeight="1" thickBot="1">
      <c r="B46" s="351" t="s">
        <v>65</v>
      </c>
      <c r="C46" s="352"/>
      <c r="D46" s="353"/>
      <c r="E46" s="57"/>
      <c r="F46" s="385"/>
      <c r="G46" s="386"/>
      <c r="H46" s="387"/>
    </row>
    <row r="47" spans="2:8" ht="15.75" customHeight="1" thickBot="1">
      <c r="B47" s="354"/>
      <c r="C47" s="355"/>
      <c r="D47" s="356"/>
      <c r="E47" s="57"/>
      <c r="F47" s="85" t="s">
        <v>68</v>
      </c>
      <c r="G47" s="78">
        <v>275</v>
      </c>
      <c r="H47" s="79">
        <f>G47/G53</f>
        <v>0.20461309523809523</v>
      </c>
    </row>
    <row r="48" spans="2:8" ht="15">
      <c r="B48" s="42" t="s">
        <v>67</v>
      </c>
      <c r="C48" s="102">
        <v>382</v>
      </c>
      <c r="D48" s="103">
        <f>C48/C52</f>
        <v>0.8526785714285714</v>
      </c>
      <c r="E48" s="57"/>
      <c r="F48" s="98" t="s">
        <v>69</v>
      </c>
      <c r="G48" s="80">
        <v>270</v>
      </c>
      <c r="H48" s="81">
        <f>G48/G53</f>
        <v>0.20089285714285715</v>
      </c>
    </row>
    <row r="49" spans="2:8" ht="15">
      <c r="B49" s="73" t="s">
        <v>39</v>
      </c>
      <c r="C49" s="104">
        <v>0</v>
      </c>
      <c r="D49" s="105">
        <f>C49/C52</f>
        <v>0</v>
      </c>
      <c r="E49" s="57"/>
      <c r="F49" s="106" t="s">
        <v>66</v>
      </c>
      <c r="G49" s="107">
        <v>270</v>
      </c>
      <c r="H49" s="108">
        <f>G49/G53</f>
        <v>0.20089285714285715</v>
      </c>
    </row>
    <row r="50" spans="2:8" ht="15">
      <c r="B50" s="45" t="s">
        <v>41</v>
      </c>
      <c r="C50" s="104">
        <v>3</v>
      </c>
      <c r="D50" s="105">
        <f>C50/C52</f>
        <v>0.006696428571428571</v>
      </c>
      <c r="E50" s="57"/>
      <c r="F50" s="106" t="s">
        <v>37</v>
      </c>
      <c r="G50" s="109">
        <v>0</v>
      </c>
      <c r="H50" s="110">
        <f>G50/G53</f>
        <v>0</v>
      </c>
    </row>
    <row r="51" spans="2:8" ht="15">
      <c r="B51" s="73" t="s">
        <v>6</v>
      </c>
      <c r="C51" s="104">
        <v>63</v>
      </c>
      <c r="D51" s="105">
        <f>C51/C52</f>
        <v>0.140625</v>
      </c>
      <c r="E51" s="57"/>
      <c r="F51" s="45" t="s">
        <v>41</v>
      </c>
      <c r="G51" s="107">
        <v>7</v>
      </c>
      <c r="H51" s="108">
        <f>G51/G53</f>
        <v>0.005208333333333333</v>
      </c>
    </row>
    <row r="52" spans="2:8" ht="15.75" thickBot="1">
      <c r="B52" s="74" t="s">
        <v>42</v>
      </c>
      <c r="C52" s="111">
        <f>SUM(C48:C51)</f>
        <v>448</v>
      </c>
      <c r="D52" s="112">
        <f>C52/C52</f>
        <v>1</v>
      </c>
      <c r="E52" s="57"/>
      <c r="F52" s="106" t="s">
        <v>6</v>
      </c>
      <c r="G52" s="107">
        <v>522</v>
      </c>
      <c r="H52" s="108">
        <f>G52/G53</f>
        <v>0.38839285714285715</v>
      </c>
    </row>
    <row r="53" spans="2:8" ht="15.75" thickBot="1">
      <c r="B53" s="379"/>
      <c r="C53" s="380"/>
      <c r="D53" s="380"/>
      <c r="E53" s="57"/>
      <c r="F53" s="113" t="s">
        <v>42</v>
      </c>
      <c r="G53" s="114">
        <f>SUM(G47:G52)</f>
        <v>1344</v>
      </c>
      <c r="H53" s="115">
        <f>G53/G53</f>
        <v>1</v>
      </c>
    </row>
    <row r="54" spans="2:8" ht="15" customHeight="1">
      <c r="B54" s="351" t="s">
        <v>86</v>
      </c>
      <c r="C54" s="352"/>
      <c r="D54" s="353"/>
      <c r="E54" s="57"/>
      <c r="F54" s="380"/>
      <c r="G54" s="380"/>
      <c r="H54" s="381"/>
    </row>
    <row r="55" spans="2:8" ht="15.75" customHeight="1" thickBot="1">
      <c r="B55" s="354"/>
      <c r="C55" s="355"/>
      <c r="D55" s="356"/>
      <c r="E55" s="57"/>
      <c r="F55" s="380"/>
      <c r="G55" s="380"/>
      <c r="H55" s="381"/>
    </row>
    <row r="56" spans="2:8" ht="15">
      <c r="B56" s="85" t="s">
        <v>87</v>
      </c>
      <c r="C56" s="86">
        <v>383</v>
      </c>
      <c r="D56" s="87">
        <f>C56/C60</f>
        <v>0.8549107142857143</v>
      </c>
      <c r="E56" s="57"/>
      <c r="F56" s="380"/>
      <c r="G56" s="380"/>
      <c r="H56" s="381"/>
    </row>
    <row r="57" spans="2:8" ht="15">
      <c r="B57" s="91" t="s">
        <v>39</v>
      </c>
      <c r="C57" s="92">
        <v>0</v>
      </c>
      <c r="D57" s="93">
        <f>C57/C60</f>
        <v>0</v>
      </c>
      <c r="E57" s="116"/>
      <c r="F57" s="380"/>
      <c r="G57" s="380"/>
      <c r="H57" s="381"/>
    </row>
    <row r="58" spans="2:8" ht="15">
      <c r="B58" s="45" t="s">
        <v>41</v>
      </c>
      <c r="C58" s="92">
        <v>1</v>
      </c>
      <c r="D58" s="93">
        <f>C58/C60</f>
        <v>0.002232142857142857</v>
      </c>
      <c r="E58" s="57"/>
      <c r="F58" s="380"/>
      <c r="G58" s="380"/>
      <c r="H58" s="381"/>
    </row>
    <row r="59" spans="2:8" ht="15">
      <c r="B59" s="94" t="s">
        <v>6</v>
      </c>
      <c r="C59" s="80">
        <v>64</v>
      </c>
      <c r="D59" s="81">
        <f>C59/C60</f>
        <v>0.14285714285714285</v>
      </c>
      <c r="E59" s="57"/>
      <c r="F59" s="380"/>
      <c r="G59" s="380"/>
      <c r="H59" s="381"/>
    </row>
    <row r="60" spans="2:8" ht="15.75" thickBot="1">
      <c r="B60" s="95" t="s">
        <v>42</v>
      </c>
      <c r="C60" s="96">
        <f>SUM(C56:C59)</f>
        <v>448</v>
      </c>
      <c r="D60" s="97">
        <f>C60/C60</f>
        <v>1</v>
      </c>
      <c r="E60" s="57"/>
      <c r="F60" s="380"/>
      <c r="G60" s="380"/>
      <c r="H60" s="381"/>
    </row>
    <row r="61" spans="2:8" ht="15.75" thickBot="1">
      <c r="B61" s="379"/>
      <c r="C61" s="380"/>
      <c r="D61" s="380"/>
      <c r="E61" s="57"/>
      <c r="F61" s="380"/>
      <c r="G61" s="380"/>
      <c r="H61" s="381"/>
    </row>
    <row r="62" spans="2:8" ht="15" customHeight="1">
      <c r="B62" s="351" t="s">
        <v>84</v>
      </c>
      <c r="C62" s="352"/>
      <c r="D62" s="353"/>
      <c r="E62" s="116"/>
      <c r="F62" s="380"/>
      <c r="G62" s="380"/>
      <c r="H62" s="381"/>
    </row>
    <row r="63" spans="2:8" ht="15.75" customHeight="1" thickBot="1">
      <c r="B63" s="354"/>
      <c r="C63" s="355"/>
      <c r="D63" s="356"/>
      <c r="E63" s="57"/>
      <c r="F63" s="380"/>
      <c r="G63" s="380"/>
      <c r="H63" s="381"/>
    </row>
    <row r="64" spans="2:8" ht="15">
      <c r="B64" s="85" t="s">
        <v>85</v>
      </c>
      <c r="C64" s="86">
        <v>377</v>
      </c>
      <c r="D64" s="87">
        <f>C64/C68</f>
        <v>0.8415178571428571</v>
      </c>
      <c r="E64" s="57"/>
      <c r="F64" s="380"/>
      <c r="G64" s="380"/>
      <c r="H64" s="381"/>
    </row>
    <row r="65" spans="2:8" ht="15">
      <c r="B65" s="91" t="s">
        <v>39</v>
      </c>
      <c r="C65" s="92">
        <v>0</v>
      </c>
      <c r="D65" s="93">
        <f>C65/C68</f>
        <v>0</v>
      </c>
      <c r="E65" s="57"/>
      <c r="F65" s="380"/>
      <c r="G65" s="380"/>
      <c r="H65" s="381"/>
    </row>
    <row r="66" spans="2:8" ht="15">
      <c r="B66" s="45" t="s">
        <v>41</v>
      </c>
      <c r="C66" s="92">
        <v>1</v>
      </c>
      <c r="D66" s="93">
        <f>C66/C68</f>
        <v>0.002232142857142857</v>
      </c>
      <c r="E66" s="57"/>
      <c r="F66" s="380"/>
      <c r="G66" s="380"/>
      <c r="H66" s="381"/>
    </row>
    <row r="67" spans="2:8" ht="15">
      <c r="B67" s="94" t="s">
        <v>6</v>
      </c>
      <c r="C67" s="80">
        <v>70</v>
      </c>
      <c r="D67" s="81">
        <f>C67/C68</f>
        <v>0.15625</v>
      </c>
      <c r="E67" s="116"/>
      <c r="F67" s="380"/>
      <c r="G67" s="380"/>
      <c r="H67" s="381"/>
    </row>
    <row r="68" spans="2:8" ht="15.75" thickBot="1">
      <c r="B68" s="95" t="s">
        <v>42</v>
      </c>
      <c r="C68" s="96">
        <f>SUM(C64:C67)</f>
        <v>448</v>
      </c>
      <c r="D68" s="97">
        <f>C68/C68</f>
        <v>1</v>
      </c>
      <c r="E68" s="57"/>
      <c r="F68" s="380"/>
      <c r="G68" s="380"/>
      <c r="H68" s="381"/>
    </row>
    <row r="69" spans="2:8" ht="15">
      <c r="B69" s="379"/>
      <c r="C69" s="380"/>
      <c r="D69" s="380"/>
      <c r="E69" s="116"/>
      <c r="F69" s="380"/>
      <c r="G69" s="380"/>
      <c r="H69" s="381"/>
    </row>
    <row r="70" spans="2:8" ht="15.75" thickBot="1">
      <c r="B70" s="388"/>
      <c r="C70" s="389"/>
      <c r="D70" s="389"/>
      <c r="E70" s="117"/>
      <c r="F70" s="389"/>
      <c r="G70" s="389"/>
      <c r="H70" s="390"/>
    </row>
  </sheetData>
  <sheetProtection/>
  <mergeCells count="43">
    <mergeCell ref="B70:D70"/>
    <mergeCell ref="F70:H70"/>
    <mergeCell ref="F64:H64"/>
    <mergeCell ref="F65:H65"/>
    <mergeCell ref="F66:H66"/>
    <mergeCell ref="F67:H67"/>
    <mergeCell ref="F68:H68"/>
    <mergeCell ref="B69:D69"/>
    <mergeCell ref="F69:H69"/>
    <mergeCell ref="F58:H58"/>
    <mergeCell ref="F59:H59"/>
    <mergeCell ref="F60:H60"/>
    <mergeCell ref="B61:D61"/>
    <mergeCell ref="F61:H61"/>
    <mergeCell ref="B62:D63"/>
    <mergeCell ref="F62:H62"/>
    <mergeCell ref="F63:H63"/>
    <mergeCell ref="B53:D53"/>
    <mergeCell ref="B54:D55"/>
    <mergeCell ref="F54:H54"/>
    <mergeCell ref="F55:H55"/>
    <mergeCell ref="F56:H56"/>
    <mergeCell ref="F57:H57"/>
    <mergeCell ref="F30:H31"/>
    <mergeCell ref="B33:D33"/>
    <mergeCell ref="B34:D35"/>
    <mergeCell ref="F37:H38"/>
    <mergeCell ref="F44:H44"/>
    <mergeCell ref="B45:D45"/>
    <mergeCell ref="F45:H46"/>
    <mergeCell ref="B46:D47"/>
    <mergeCell ref="F15:H16"/>
    <mergeCell ref="B16:D16"/>
    <mergeCell ref="B17:D18"/>
    <mergeCell ref="F23:H24"/>
    <mergeCell ref="B25:D25"/>
    <mergeCell ref="B26:D27"/>
    <mergeCell ref="B1:H1"/>
    <mergeCell ref="B3:D3"/>
    <mergeCell ref="F3:H4"/>
    <mergeCell ref="B4:D4"/>
    <mergeCell ref="B5:D6"/>
    <mergeCell ref="B8:D9"/>
  </mergeCells>
  <conditionalFormatting sqref="C10:C13">
    <cfRule type="top10" priority="16" dxfId="0" stopIfTrue="1" rank="1"/>
    <cfRule type="top10" priority="18" dxfId="0" stopIfTrue="1" rank="1"/>
  </conditionalFormatting>
  <conditionalFormatting sqref="G17:G19">
    <cfRule type="top10" priority="15" dxfId="0" stopIfTrue="1" rank="1"/>
    <cfRule type="top10" priority="17" dxfId="0" stopIfTrue="1" rank="1"/>
  </conditionalFormatting>
  <conditionalFormatting sqref="G25:G26">
    <cfRule type="top10" priority="14" dxfId="0" stopIfTrue="1" rank="1"/>
  </conditionalFormatting>
  <conditionalFormatting sqref="G32:G33">
    <cfRule type="top10" priority="13" dxfId="0" stopIfTrue="1" rank="1"/>
  </conditionalFormatting>
  <conditionalFormatting sqref="G39:G41">
    <cfRule type="top10" priority="11" dxfId="0" stopIfTrue="1" rank="1"/>
    <cfRule type="top10" priority="12" dxfId="2" stopIfTrue="1" rank="1"/>
  </conditionalFormatting>
  <conditionalFormatting sqref="C19:C22">
    <cfRule type="top10" priority="9" dxfId="0" stopIfTrue="1" rank="1"/>
    <cfRule type="top10" priority="10" dxfId="0" stopIfTrue="1" rank="1"/>
  </conditionalFormatting>
  <conditionalFormatting sqref="C28:C30">
    <cfRule type="top10" priority="8" dxfId="0" stopIfTrue="1" rank="1"/>
  </conditionalFormatting>
  <conditionalFormatting sqref="C36:C42 C44">
    <cfRule type="top10" priority="7" dxfId="0" stopIfTrue="1" rank="1"/>
  </conditionalFormatting>
  <conditionalFormatting sqref="C48:C50">
    <cfRule type="top10" priority="5" dxfId="0" stopIfTrue="1" rank="1"/>
    <cfRule type="top10" priority="6" dxfId="0" stopIfTrue="1" rank="1"/>
  </conditionalFormatting>
  <conditionalFormatting sqref="C56:C58">
    <cfRule type="top10" priority="4" dxfId="0" stopIfTrue="1" rank="1"/>
  </conditionalFormatting>
  <conditionalFormatting sqref="C64:C66">
    <cfRule type="top10" priority="3" dxfId="0" stopIfTrue="1" rank="1"/>
  </conditionalFormatting>
  <conditionalFormatting sqref="G47:G51">
    <cfRule type="top10" priority="2" dxfId="0" stopIfTrue="1" rank="3"/>
  </conditionalFormatting>
  <conditionalFormatting sqref="G5:G11">
    <cfRule type="top10" priority="1" dxfId="0" stopIfTrue="1" rank="1"/>
  </conditionalFormatting>
  <printOptions/>
  <pageMargins left="0.7" right="0.7" top="0.75" bottom="0.75" header="0.3" footer="0.3"/>
  <pageSetup horizontalDpi="600" verticalDpi="600" orientation="portrait" paperSize="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9">
      <selection activeCell="J56" sqref="J56"/>
    </sheetView>
  </sheetViews>
  <sheetFormatPr defaultColWidth="9.140625" defaultRowHeight="15"/>
  <cols>
    <col min="1" max="1" width="2.00390625" style="0" customWidth="1"/>
    <col min="2" max="2" width="37.57421875" style="0" customWidth="1"/>
    <col min="4" max="4" width="11.28125" style="0" customWidth="1"/>
    <col min="5" max="5" width="2.8515625" style="0" customWidth="1"/>
    <col min="6" max="6" width="35.28125" style="0" customWidth="1"/>
  </cols>
  <sheetData>
    <row r="1" spans="1:8" ht="27" customHeight="1" thickBot="1">
      <c r="A1" t="s">
        <v>79</v>
      </c>
      <c r="B1" s="401" t="s">
        <v>29</v>
      </c>
      <c r="C1" s="402"/>
      <c r="D1" s="402"/>
      <c r="E1" s="402"/>
      <c r="F1" s="402"/>
      <c r="G1" s="402"/>
      <c r="H1" s="403"/>
    </row>
    <row r="2" spans="2:8" ht="19.5" thickBot="1">
      <c r="B2" s="35"/>
      <c r="C2" s="36"/>
      <c r="D2" s="36"/>
      <c r="E2" s="37"/>
      <c r="F2" s="36"/>
      <c r="G2" s="38"/>
      <c r="H2" s="39"/>
    </row>
    <row r="3" spans="2:8" ht="24.75" customHeight="1">
      <c r="B3" s="118" t="s">
        <v>5</v>
      </c>
      <c r="C3" s="119"/>
      <c r="D3" s="120"/>
      <c r="E3" s="40"/>
      <c r="F3" s="121" t="s">
        <v>30</v>
      </c>
      <c r="G3" s="122"/>
      <c r="H3" s="123"/>
    </row>
    <row r="4" spans="2:8" ht="25.5" customHeight="1" thickBot="1">
      <c r="B4" s="124" t="s">
        <v>31</v>
      </c>
      <c r="C4" s="125"/>
      <c r="D4" s="126"/>
      <c r="E4" s="40"/>
      <c r="F4" s="127"/>
      <c r="G4" s="128"/>
      <c r="H4" s="129"/>
    </row>
    <row r="5" spans="2:8" ht="36">
      <c r="B5" s="167" t="s">
        <v>132</v>
      </c>
      <c r="C5" s="125"/>
      <c r="D5" s="126"/>
      <c r="E5" s="41"/>
      <c r="F5" s="42" t="s">
        <v>33</v>
      </c>
      <c r="G5" s="43">
        <v>123</v>
      </c>
      <c r="H5" s="44">
        <v>0.03</v>
      </c>
    </row>
    <row r="6" spans="2:8" ht="18.75" customHeight="1" thickBot="1">
      <c r="B6" s="130"/>
      <c r="C6" s="131"/>
      <c r="D6" s="132"/>
      <c r="E6" s="41"/>
      <c r="F6" s="45" t="s">
        <v>34</v>
      </c>
      <c r="G6" s="46">
        <v>124</v>
      </c>
      <c r="H6" s="47">
        <v>0.12</v>
      </c>
    </row>
    <row r="7" spans="2:8" ht="15.75" thickBot="1">
      <c r="B7" s="48"/>
      <c r="C7" s="49"/>
      <c r="D7" s="49"/>
      <c r="E7" s="49"/>
      <c r="F7" s="50" t="s">
        <v>36</v>
      </c>
      <c r="G7" s="51">
        <v>97</v>
      </c>
      <c r="H7" s="47">
        <v>0</v>
      </c>
    </row>
    <row r="8" spans="2:8" ht="15" customHeight="1">
      <c r="B8" s="133" t="s">
        <v>35</v>
      </c>
      <c r="C8" s="134"/>
      <c r="D8" s="135"/>
      <c r="E8" s="49"/>
      <c r="F8" s="50" t="s">
        <v>32</v>
      </c>
      <c r="G8" s="51">
        <v>28</v>
      </c>
      <c r="H8" s="52">
        <v>0</v>
      </c>
    </row>
    <row r="9" spans="2:8" ht="15.75" customHeight="1" thickBot="1">
      <c r="B9" s="136"/>
      <c r="C9" s="137"/>
      <c r="D9" s="138"/>
      <c r="E9" s="53"/>
      <c r="F9" s="50" t="s">
        <v>37</v>
      </c>
      <c r="G9" s="51">
        <v>0</v>
      </c>
      <c r="H9" s="52">
        <v>0</v>
      </c>
    </row>
    <row r="10" spans="2:8" ht="15">
      <c r="B10" s="54" t="s">
        <v>38</v>
      </c>
      <c r="C10" s="55">
        <v>170</v>
      </c>
      <c r="D10" s="56">
        <v>0.283</v>
      </c>
      <c r="E10" s="57"/>
      <c r="F10" s="50" t="s">
        <v>39</v>
      </c>
      <c r="G10" s="51">
        <v>0</v>
      </c>
      <c r="H10" s="52">
        <v>0.36</v>
      </c>
    </row>
    <row r="11" spans="2:8" ht="15">
      <c r="B11" s="45" t="s">
        <v>40</v>
      </c>
      <c r="C11" s="46">
        <v>177</v>
      </c>
      <c r="D11" s="58">
        <v>0.685</v>
      </c>
      <c r="E11" s="57"/>
      <c r="F11" s="50" t="s">
        <v>41</v>
      </c>
      <c r="G11" s="51">
        <v>10</v>
      </c>
      <c r="H11" s="47">
        <v>0.24</v>
      </c>
    </row>
    <row r="12" spans="2:8" ht="15">
      <c r="B12" s="45" t="s">
        <v>39</v>
      </c>
      <c r="C12" s="46">
        <v>0</v>
      </c>
      <c r="D12" s="58">
        <v>0</v>
      </c>
      <c r="E12" s="57"/>
      <c r="F12" s="45" t="s">
        <v>6</v>
      </c>
      <c r="G12" s="46">
        <v>26</v>
      </c>
      <c r="H12" s="47">
        <v>0.24</v>
      </c>
    </row>
    <row r="13" spans="2:8" ht="15.75" thickBot="1">
      <c r="B13" s="45" t="s">
        <v>41</v>
      </c>
      <c r="C13" s="46">
        <v>32</v>
      </c>
      <c r="D13" s="58">
        <v>0.009</v>
      </c>
      <c r="E13" s="57"/>
      <c r="F13" s="59" t="s">
        <v>42</v>
      </c>
      <c r="G13" s="60">
        <f>SUM(G5:G12)</f>
        <v>408</v>
      </c>
      <c r="H13" s="61">
        <v>1</v>
      </c>
    </row>
    <row r="14" spans="2:8" ht="15.75" thickBot="1">
      <c r="B14" s="45" t="s">
        <v>6</v>
      </c>
      <c r="C14" s="46">
        <v>29</v>
      </c>
      <c r="D14" s="58">
        <v>0.024</v>
      </c>
      <c r="E14" s="57"/>
      <c r="F14" s="62"/>
      <c r="G14" s="63"/>
      <c r="H14" s="64"/>
    </row>
    <row r="15" spans="2:8" ht="15.75" customHeight="1" thickBot="1">
      <c r="B15" s="65" t="s">
        <v>42</v>
      </c>
      <c r="C15" s="66">
        <f>SUM(C10:C14)</f>
        <v>408</v>
      </c>
      <c r="D15" s="67">
        <v>1</v>
      </c>
      <c r="E15" s="57"/>
      <c r="F15" s="121" t="s">
        <v>43</v>
      </c>
      <c r="G15" s="122"/>
      <c r="H15" s="123"/>
    </row>
    <row r="16" spans="2:8" ht="15.75" customHeight="1" thickBot="1">
      <c r="B16" s="139"/>
      <c r="C16" s="140"/>
      <c r="D16" s="140"/>
      <c r="E16" s="57"/>
      <c r="F16" s="127"/>
      <c r="G16" s="128"/>
      <c r="H16" s="129"/>
    </row>
    <row r="17" spans="2:8" ht="15" customHeight="1">
      <c r="B17" s="133" t="s">
        <v>44</v>
      </c>
      <c r="C17" s="134"/>
      <c r="D17" s="135"/>
      <c r="E17" s="57"/>
      <c r="F17" s="68" t="s">
        <v>45</v>
      </c>
      <c r="G17" s="69">
        <v>352</v>
      </c>
      <c r="H17" s="70">
        <v>0.854</v>
      </c>
    </row>
    <row r="18" spans="2:8" ht="15.75" customHeight="1" thickBot="1">
      <c r="B18" s="136"/>
      <c r="C18" s="137"/>
      <c r="D18" s="138"/>
      <c r="E18" s="57"/>
      <c r="F18" s="68" t="s">
        <v>39</v>
      </c>
      <c r="G18" s="69">
        <v>0</v>
      </c>
      <c r="H18" s="70">
        <v>0</v>
      </c>
    </row>
    <row r="19" spans="2:8" ht="15">
      <c r="B19" s="54" t="s">
        <v>48</v>
      </c>
      <c r="C19" s="55">
        <v>9</v>
      </c>
      <c r="D19" s="56">
        <v>0.556</v>
      </c>
      <c r="E19" s="57"/>
      <c r="F19" s="45" t="s">
        <v>41</v>
      </c>
      <c r="G19" s="71">
        <v>1</v>
      </c>
      <c r="H19" s="72">
        <v>0</v>
      </c>
    </row>
    <row r="20" spans="2:8" ht="15">
      <c r="B20" s="45" t="s">
        <v>80</v>
      </c>
      <c r="C20" s="46">
        <v>25</v>
      </c>
      <c r="D20" s="58">
        <v>0.111</v>
      </c>
      <c r="E20" s="57"/>
      <c r="F20" s="73" t="s">
        <v>6</v>
      </c>
      <c r="G20" s="71">
        <v>55</v>
      </c>
      <c r="H20" s="72">
        <v>0.146</v>
      </c>
    </row>
    <row r="21" spans="2:8" ht="15.75" thickBot="1">
      <c r="B21" s="45" t="s">
        <v>47</v>
      </c>
      <c r="C21" s="46">
        <v>359</v>
      </c>
      <c r="D21" s="58">
        <v>0.111</v>
      </c>
      <c r="E21" s="57"/>
      <c r="F21" s="74" t="s">
        <v>42</v>
      </c>
      <c r="G21" s="75">
        <f>SUM(G17:G20)</f>
        <v>408</v>
      </c>
      <c r="H21" s="76">
        <v>1</v>
      </c>
    </row>
    <row r="22" spans="2:8" ht="15.75" thickBot="1">
      <c r="B22" s="45" t="s">
        <v>41</v>
      </c>
      <c r="C22" s="46">
        <v>2</v>
      </c>
      <c r="D22" s="58">
        <v>0.111</v>
      </c>
      <c r="E22" s="57"/>
      <c r="F22" s="62"/>
      <c r="G22" s="63"/>
      <c r="H22" s="64"/>
    </row>
    <row r="23" spans="2:8" ht="15" customHeight="1">
      <c r="B23" s="45" t="s">
        <v>6</v>
      </c>
      <c r="C23" s="46">
        <v>13</v>
      </c>
      <c r="D23" s="58">
        <v>0.111</v>
      </c>
      <c r="E23" s="53"/>
      <c r="F23" s="121" t="s">
        <v>49</v>
      </c>
      <c r="G23" s="122"/>
      <c r="H23" s="123"/>
    </row>
    <row r="24" spans="2:8" ht="15.75" customHeight="1" thickBot="1">
      <c r="B24" s="65" t="s">
        <v>42</v>
      </c>
      <c r="C24" s="66">
        <f>SUM(C19:C23)</f>
        <v>408</v>
      </c>
      <c r="D24" s="67">
        <v>1</v>
      </c>
      <c r="E24" s="53"/>
      <c r="F24" s="127"/>
      <c r="G24" s="128"/>
      <c r="H24" s="129"/>
    </row>
    <row r="25" spans="2:8" ht="15.75" thickBot="1">
      <c r="B25" s="141"/>
      <c r="C25" s="142"/>
      <c r="D25" s="142"/>
      <c r="E25" s="53"/>
      <c r="F25" s="77" t="s">
        <v>50</v>
      </c>
      <c r="G25" s="78">
        <v>349</v>
      </c>
      <c r="H25" s="79">
        <v>0.867</v>
      </c>
    </row>
    <row r="26" spans="2:8" ht="15" customHeight="1">
      <c r="B26" s="121" t="s">
        <v>51</v>
      </c>
      <c r="C26" s="122"/>
      <c r="D26" s="123"/>
      <c r="E26" s="53"/>
      <c r="F26" s="45" t="s">
        <v>41</v>
      </c>
      <c r="G26" s="80">
        <v>2</v>
      </c>
      <c r="H26" s="81">
        <v>0.004</v>
      </c>
    </row>
    <row r="27" spans="2:8" ht="15.75" customHeight="1" thickBot="1">
      <c r="B27" s="127"/>
      <c r="C27" s="128"/>
      <c r="D27" s="129"/>
      <c r="E27" s="53"/>
      <c r="F27" s="82" t="s">
        <v>6</v>
      </c>
      <c r="G27" s="83">
        <v>57</v>
      </c>
      <c r="H27" s="84">
        <v>0.128</v>
      </c>
    </row>
    <row r="28" spans="2:8" ht="15.75" thickBot="1">
      <c r="B28" s="85" t="s">
        <v>52</v>
      </c>
      <c r="C28" s="86">
        <v>375</v>
      </c>
      <c r="D28" s="87">
        <v>0.625</v>
      </c>
      <c r="E28" s="53"/>
      <c r="F28" s="88" t="s">
        <v>42</v>
      </c>
      <c r="G28" s="89">
        <f>SUM(G25:G27)</f>
        <v>408</v>
      </c>
      <c r="H28" s="90">
        <v>1</v>
      </c>
    </row>
    <row r="29" spans="2:8" ht="15.75" thickBot="1">
      <c r="B29" s="91" t="s">
        <v>37</v>
      </c>
      <c r="C29" s="92">
        <v>0</v>
      </c>
      <c r="D29" s="93">
        <v>0.125</v>
      </c>
      <c r="E29" s="53"/>
      <c r="F29" s="62"/>
      <c r="G29" s="63"/>
      <c r="H29" s="64"/>
    </row>
    <row r="30" spans="2:8" ht="15" customHeight="1">
      <c r="B30" s="45" t="s">
        <v>41</v>
      </c>
      <c r="C30" s="92">
        <v>5</v>
      </c>
      <c r="D30" s="93">
        <v>0.125</v>
      </c>
      <c r="E30" s="53"/>
      <c r="F30" s="121" t="s">
        <v>53</v>
      </c>
      <c r="G30" s="122"/>
      <c r="H30" s="123"/>
    </row>
    <row r="31" spans="2:8" ht="15" customHeight="1">
      <c r="B31" s="94" t="s">
        <v>6</v>
      </c>
      <c r="C31" s="80">
        <v>28</v>
      </c>
      <c r="D31" s="81">
        <v>0.125</v>
      </c>
      <c r="E31" s="53"/>
      <c r="F31" s="143"/>
      <c r="G31" s="144"/>
      <c r="H31" s="145"/>
    </row>
    <row r="32" spans="2:8" ht="15.75" thickBot="1">
      <c r="B32" s="95" t="s">
        <v>42</v>
      </c>
      <c r="C32" s="96">
        <f>SUM(C28:C31)</f>
        <v>408</v>
      </c>
      <c r="D32" s="97">
        <v>1</v>
      </c>
      <c r="E32" s="53"/>
      <c r="F32" s="94" t="s">
        <v>54</v>
      </c>
      <c r="G32" s="83">
        <v>349</v>
      </c>
      <c r="H32" s="84">
        <v>0.854</v>
      </c>
    </row>
    <row r="33" spans="2:8" ht="15.75" thickBot="1">
      <c r="B33" s="146"/>
      <c r="C33" s="147"/>
      <c r="D33" s="147"/>
      <c r="E33" s="53"/>
      <c r="F33" s="45" t="s">
        <v>41</v>
      </c>
      <c r="G33" s="80">
        <v>3</v>
      </c>
      <c r="H33" s="81">
        <v>0.004</v>
      </c>
    </row>
    <row r="34" spans="2:8" ht="15" customHeight="1">
      <c r="B34" s="121" t="s">
        <v>55</v>
      </c>
      <c r="C34" s="122"/>
      <c r="D34" s="123"/>
      <c r="E34" s="53"/>
      <c r="F34" s="98" t="s">
        <v>6</v>
      </c>
      <c r="G34" s="83">
        <v>56</v>
      </c>
      <c r="H34" s="84">
        <v>0.141</v>
      </c>
    </row>
    <row r="35" spans="2:8" ht="15.75" customHeight="1" thickBot="1">
      <c r="B35" s="127"/>
      <c r="C35" s="128"/>
      <c r="D35" s="129"/>
      <c r="E35" s="57"/>
      <c r="F35" s="88" t="s">
        <v>42</v>
      </c>
      <c r="G35" s="89">
        <f>SUM(G32:G34)</f>
        <v>408</v>
      </c>
      <c r="H35" s="90">
        <v>1</v>
      </c>
    </row>
    <row r="36" spans="2:8" ht="15.75" thickBot="1">
      <c r="B36" s="42" t="s">
        <v>62</v>
      </c>
      <c r="C36" s="43">
        <v>32</v>
      </c>
      <c r="D36" s="44">
        <v>0.93</v>
      </c>
      <c r="E36" s="57"/>
      <c r="F36" s="62"/>
      <c r="G36" s="63"/>
      <c r="H36" s="64"/>
    </row>
    <row r="37" spans="2:8" ht="15" customHeight="1">
      <c r="B37" s="45" t="s">
        <v>63</v>
      </c>
      <c r="C37" s="46">
        <v>29</v>
      </c>
      <c r="D37" s="47">
        <v>0</v>
      </c>
      <c r="E37" s="53"/>
      <c r="F37" s="121" t="s">
        <v>58</v>
      </c>
      <c r="G37" s="122"/>
      <c r="H37" s="123"/>
    </row>
    <row r="38" spans="2:8" ht="15.75" customHeight="1" thickBot="1">
      <c r="B38" s="50" t="s">
        <v>56</v>
      </c>
      <c r="C38" s="51">
        <v>63</v>
      </c>
      <c r="D38" s="47">
        <v>0</v>
      </c>
      <c r="E38" s="53"/>
      <c r="F38" s="127"/>
      <c r="G38" s="128"/>
      <c r="H38" s="129"/>
    </row>
    <row r="39" spans="2:8" ht="15">
      <c r="B39" s="50" t="s">
        <v>57</v>
      </c>
      <c r="C39" s="51">
        <v>71</v>
      </c>
      <c r="D39" s="52">
        <v>0</v>
      </c>
      <c r="E39" s="53"/>
      <c r="F39" s="99" t="s">
        <v>61</v>
      </c>
      <c r="G39" s="100">
        <v>342</v>
      </c>
      <c r="H39" s="101">
        <v>0.122</v>
      </c>
    </row>
    <row r="40" spans="2:8" ht="15">
      <c r="B40" s="50" t="s">
        <v>59</v>
      </c>
      <c r="C40" s="51">
        <v>34</v>
      </c>
      <c r="D40" s="52">
        <v>0</v>
      </c>
      <c r="E40" s="53"/>
      <c r="F40" s="94" t="s">
        <v>39</v>
      </c>
      <c r="G40" s="83">
        <v>3</v>
      </c>
      <c r="H40" s="84">
        <v>0.012</v>
      </c>
    </row>
    <row r="41" spans="2:8" ht="15">
      <c r="B41" s="50" t="s">
        <v>60</v>
      </c>
      <c r="C41" s="51">
        <v>148</v>
      </c>
      <c r="D41" s="52">
        <v>0</v>
      </c>
      <c r="E41" s="53"/>
      <c r="F41" s="45" t="s">
        <v>41</v>
      </c>
      <c r="G41" s="83">
        <v>0</v>
      </c>
      <c r="H41" s="84">
        <v>0</v>
      </c>
    </row>
    <row r="42" spans="2:8" ht="15">
      <c r="B42" s="50" t="s">
        <v>41</v>
      </c>
      <c r="C42" s="51">
        <v>1</v>
      </c>
      <c r="D42" s="47">
        <v>0</v>
      </c>
      <c r="E42" s="53"/>
      <c r="F42" s="94" t="s">
        <v>6</v>
      </c>
      <c r="G42" s="83">
        <v>63</v>
      </c>
      <c r="H42" s="84">
        <v>0.866</v>
      </c>
    </row>
    <row r="43" spans="2:8" ht="15.75" thickBot="1">
      <c r="B43" s="45" t="s">
        <v>6</v>
      </c>
      <c r="C43" s="46">
        <v>30</v>
      </c>
      <c r="D43" s="47">
        <v>0.07</v>
      </c>
      <c r="E43" s="53"/>
      <c r="F43" s="88" t="s">
        <v>42</v>
      </c>
      <c r="G43" s="89">
        <f>SUM(G39:G42)</f>
        <v>408</v>
      </c>
      <c r="H43" s="90">
        <v>1</v>
      </c>
    </row>
    <row r="44" spans="2:8" ht="15.75" thickBot="1">
      <c r="B44" s="74" t="s">
        <v>42</v>
      </c>
      <c r="C44" s="60">
        <f>SUM(C36:C43)</f>
        <v>408</v>
      </c>
      <c r="D44" s="61">
        <v>1</v>
      </c>
      <c r="E44" s="53"/>
      <c r="F44" s="62"/>
      <c r="G44" s="63"/>
      <c r="H44" s="64"/>
    </row>
    <row r="45" spans="2:8" ht="15.75" customHeight="1" thickBot="1">
      <c r="B45" s="62"/>
      <c r="C45" s="63"/>
      <c r="D45" s="64"/>
      <c r="E45" s="57"/>
      <c r="F45" s="148" t="s">
        <v>74</v>
      </c>
      <c r="G45" s="149"/>
      <c r="H45" s="150"/>
    </row>
    <row r="46" spans="2:8" ht="15.75" customHeight="1" thickBot="1">
      <c r="B46" s="121" t="s">
        <v>65</v>
      </c>
      <c r="C46" s="122"/>
      <c r="D46" s="123"/>
      <c r="E46" s="57"/>
      <c r="F46" s="151"/>
      <c r="G46" s="152"/>
      <c r="H46" s="153"/>
    </row>
    <row r="47" spans="2:8" ht="15.75" customHeight="1" thickBot="1">
      <c r="B47" s="127"/>
      <c r="C47" s="128"/>
      <c r="D47" s="129"/>
      <c r="E47" s="57"/>
      <c r="F47" s="85" t="s">
        <v>69</v>
      </c>
      <c r="G47" s="78">
        <v>259</v>
      </c>
      <c r="H47" s="79">
        <v>0.223</v>
      </c>
    </row>
    <row r="48" spans="2:8" ht="15">
      <c r="B48" s="42" t="s">
        <v>67</v>
      </c>
      <c r="C48" s="102">
        <v>349</v>
      </c>
      <c r="D48" s="103">
        <v>0.87</v>
      </c>
      <c r="E48" s="57"/>
      <c r="F48" s="98" t="s">
        <v>66</v>
      </c>
      <c r="G48" s="80">
        <v>258</v>
      </c>
      <c r="H48" s="81">
        <v>0.204</v>
      </c>
    </row>
    <row r="49" spans="2:8" ht="15">
      <c r="B49" s="73" t="s">
        <v>39</v>
      </c>
      <c r="C49" s="104">
        <v>0</v>
      </c>
      <c r="D49" s="105">
        <v>0.043</v>
      </c>
      <c r="E49" s="57"/>
      <c r="F49" s="106" t="s">
        <v>68</v>
      </c>
      <c r="G49" s="107">
        <v>248</v>
      </c>
      <c r="H49" s="108">
        <v>0.209</v>
      </c>
    </row>
    <row r="50" spans="2:8" ht="15">
      <c r="B50" s="45" t="s">
        <v>41</v>
      </c>
      <c r="C50" s="104">
        <v>6</v>
      </c>
      <c r="D50" s="105">
        <v>0.043</v>
      </c>
      <c r="E50" s="57"/>
      <c r="F50" s="106" t="s">
        <v>37</v>
      </c>
      <c r="G50" s="109">
        <v>0</v>
      </c>
      <c r="H50" s="110">
        <v>0</v>
      </c>
    </row>
    <row r="51" spans="2:8" ht="15">
      <c r="B51" s="73" t="s">
        <v>6</v>
      </c>
      <c r="C51" s="104">
        <v>53</v>
      </c>
      <c r="D51" s="105">
        <v>0.043</v>
      </c>
      <c r="E51" s="57"/>
      <c r="F51" s="45" t="s">
        <v>41</v>
      </c>
      <c r="G51" s="107">
        <v>10</v>
      </c>
      <c r="H51" s="108">
        <v>0.007</v>
      </c>
    </row>
    <row r="52" spans="2:8" ht="15.75" thickBot="1">
      <c r="B52" s="74" t="s">
        <v>42</v>
      </c>
      <c r="C52" s="111">
        <f>SUM(C48:C51)</f>
        <v>408</v>
      </c>
      <c r="D52" s="112">
        <v>1</v>
      </c>
      <c r="E52" s="57"/>
      <c r="F52" s="106" t="s">
        <v>6</v>
      </c>
      <c r="G52" s="107">
        <v>449</v>
      </c>
      <c r="H52" s="108">
        <v>0.357</v>
      </c>
    </row>
    <row r="53" spans="2:8" ht="15.75" thickBot="1">
      <c r="B53" s="62"/>
      <c r="C53" s="63"/>
      <c r="D53" s="63"/>
      <c r="E53" s="57"/>
      <c r="F53" s="113" t="s">
        <v>42</v>
      </c>
      <c r="G53" s="228">
        <f>SUM(G47:G52)</f>
        <v>1224</v>
      </c>
      <c r="H53" s="115">
        <v>1</v>
      </c>
    </row>
    <row r="54" spans="2:8" ht="15" customHeight="1">
      <c r="B54" s="392" t="s">
        <v>88</v>
      </c>
      <c r="C54" s="397"/>
      <c r="D54" s="398"/>
      <c r="E54" s="57"/>
      <c r="F54" s="63"/>
      <c r="G54" s="63"/>
      <c r="H54" s="64"/>
    </row>
    <row r="55" spans="2:8" ht="15.75" customHeight="1" thickBot="1">
      <c r="B55" s="393"/>
      <c r="C55" s="399"/>
      <c r="D55" s="400"/>
      <c r="E55" s="57"/>
      <c r="F55" s="63"/>
      <c r="G55" s="63"/>
      <c r="H55" s="64"/>
    </row>
    <row r="56" spans="2:8" ht="15">
      <c r="B56" s="85" t="s">
        <v>89</v>
      </c>
      <c r="C56" s="86">
        <v>353</v>
      </c>
      <c r="D56" s="87">
        <v>0.4</v>
      </c>
      <c r="E56" s="57"/>
      <c r="F56" s="63"/>
      <c r="G56" s="63"/>
      <c r="H56" s="64"/>
    </row>
    <row r="57" spans="2:8" ht="15">
      <c r="B57" s="91" t="s">
        <v>39</v>
      </c>
      <c r="C57" s="92">
        <v>0</v>
      </c>
      <c r="D57" s="93">
        <v>0.2</v>
      </c>
      <c r="E57" s="116"/>
      <c r="F57" s="63"/>
      <c r="G57" s="63"/>
      <c r="H57" s="64"/>
    </row>
    <row r="58" spans="2:8" ht="15">
      <c r="B58" s="45" t="s">
        <v>41</v>
      </c>
      <c r="C58" s="92">
        <v>4</v>
      </c>
      <c r="D58" s="93">
        <v>0.2</v>
      </c>
      <c r="E58" s="57"/>
      <c r="F58" s="63"/>
      <c r="G58" s="63"/>
      <c r="H58" s="64"/>
    </row>
    <row r="59" spans="2:8" ht="15">
      <c r="B59" s="94" t="s">
        <v>6</v>
      </c>
      <c r="C59" s="80">
        <v>51</v>
      </c>
      <c r="D59" s="81">
        <v>0.2</v>
      </c>
      <c r="E59" s="57"/>
      <c r="F59" s="63"/>
      <c r="G59" s="63"/>
      <c r="H59" s="64"/>
    </row>
    <row r="60" spans="2:8" ht="15.75" thickBot="1">
      <c r="B60" s="95" t="s">
        <v>42</v>
      </c>
      <c r="C60" s="96">
        <f>SUM(C56:C59)</f>
        <v>408</v>
      </c>
      <c r="D60" s="97">
        <v>1</v>
      </c>
      <c r="E60" s="57"/>
      <c r="F60" s="63"/>
      <c r="G60" s="63"/>
      <c r="H60" s="64"/>
    </row>
    <row r="61" spans="2:8" ht="15.75" thickBot="1">
      <c r="B61" s="62"/>
      <c r="C61" s="63"/>
      <c r="D61" s="63"/>
      <c r="E61" s="57"/>
      <c r="F61" s="63"/>
      <c r="G61" s="63"/>
      <c r="H61" s="64"/>
    </row>
    <row r="62" spans="2:8" ht="15" customHeight="1">
      <c r="B62" s="392" t="s">
        <v>72</v>
      </c>
      <c r="C62" s="397"/>
      <c r="D62" s="398"/>
      <c r="E62" s="116"/>
      <c r="F62" s="63"/>
      <c r="G62" s="63"/>
      <c r="H62" s="64"/>
    </row>
    <row r="63" spans="2:8" ht="15.75" customHeight="1" thickBot="1">
      <c r="B63" s="393"/>
      <c r="C63" s="399"/>
      <c r="D63" s="400"/>
      <c r="E63" s="57"/>
      <c r="F63" s="63"/>
      <c r="G63" s="63"/>
      <c r="H63" s="64"/>
    </row>
    <row r="64" spans="2:8" ht="15">
      <c r="B64" s="85" t="s">
        <v>73</v>
      </c>
      <c r="C64" s="86">
        <v>346</v>
      </c>
      <c r="D64" s="87">
        <v>0.433</v>
      </c>
      <c r="E64" s="57"/>
      <c r="F64" s="63"/>
      <c r="G64" s="63"/>
      <c r="H64" s="64"/>
    </row>
    <row r="65" spans="2:8" ht="15">
      <c r="B65" s="91" t="s">
        <v>39</v>
      </c>
      <c r="C65" s="92">
        <v>0</v>
      </c>
      <c r="D65" s="93">
        <v>0.498</v>
      </c>
      <c r="E65" s="57"/>
      <c r="F65" s="63"/>
      <c r="G65" s="63"/>
      <c r="H65" s="64"/>
    </row>
    <row r="66" spans="2:8" ht="15">
      <c r="B66" s="45" t="s">
        <v>41</v>
      </c>
      <c r="C66" s="92">
        <v>4</v>
      </c>
      <c r="D66" s="93">
        <v>0.021</v>
      </c>
      <c r="E66" s="57"/>
      <c r="F66" s="63"/>
      <c r="G66" s="63"/>
      <c r="H66" s="64"/>
    </row>
    <row r="67" spans="2:8" ht="15">
      <c r="B67" s="94" t="s">
        <v>6</v>
      </c>
      <c r="C67" s="80">
        <v>58</v>
      </c>
      <c r="D67" s="81">
        <v>0.047</v>
      </c>
      <c r="E67" s="116"/>
      <c r="F67" s="63"/>
      <c r="G67" s="63"/>
      <c r="H67" s="64"/>
    </row>
    <row r="68" spans="2:8" ht="15.75" thickBot="1">
      <c r="B68" s="95" t="s">
        <v>42</v>
      </c>
      <c r="C68" s="96">
        <f>SUM(C64:C67)</f>
        <v>408</v>
      </c>
      <c r="D68" s="97">
        <v>1</v>
      </c>
      <c r="E68" s="57"/>
      <c r="F68" s="63"/>
      <c r="G68" s="63"/>
      <c r="H68" s="64"/>
    </row>
    <row r="69" spans="2:8" ht="15">
      <c r="B69" s="62"/>
      <c r="C69" s="63"/>
      <c r="D69" s="63"/>
      <c r="E69" s="116"/>
      <c r="F69" s="63"/>
      <c r="G69" s="63"/>
      <c r="H69" s="64"/>
    </row>
    <row r="70" spans="2:8" ht="15.75" thickBot="1">
      <c r="B70" s="154"/>
      <c r="C70" s="155"/>
      <c r="D70" s="155"/>
      <c r="E70" s="117"/>
      <c r="F70" s="155"/>
      <c r="G70" s="155"/>
      <c r="H70" s="156"/>
    </row>
  </sheetData>
  <sheetProtection/>
  <mergeCells count="3">
    <mergeCell ref="B54:D55"/>
    <mergeCell ref="B62:D63"/>
    <mergeCell ref="B1:H1"/>
  </mergeCells>
  <conditionalFormatting sqref="C44">
    <cfRule type="top10" priority="1" dxfId="0" stopIfTrue="1" rank="1"/>
  </conditionalFormatting>
  <conditionalFormatting sqref="G5:G11">
    <cfRule type="top10" priority="18" dxfId="0" stopIfTrue="1" rank="1"/>
  </conditionalFormatting>
  <conditionalFormatting sqref="C10:C13">
    <cfRule type="top10" priority="16" dxfId="0" stopIfTrue="1" rank="1"/>
    <cfRule type="top10" priority="18" dxfId="0" stopIfTrue="1" rank="1"/>
  </conditionalFormatting>
  <conditionalFormatting sqref="G17:G19">
    <cfRule type="top10" priority="15" dxfId="0" stopIfTrue="1" rank="1"/>
    <cfRule type="top10" priority="17" dxfId="0" stopIfTrue="1" rank="1"/>
  </conditionalFormatting>
  <conditionalFormatting sqref="G25:G26">
    <cfRule type="top10" priority="14" dxfId="0" stopIfTrue="1" rank="1"/>
  </conditionalFormatting>
  <conditionalFormatting sqref="G32:G33">
    <cfRule type="top10" priority="13" dxfId="0" stopIfTrue="1" rank="1"/>
  </conditionalFormatting>
  <conditionalFormatting sqref="G39:G41">
    <cfRule type="top10" priority="11" dxfId="0" stopIfTrue="1" rank="1"/>
    <cfRule type="top10" priority="12" dxfId="2" stopIfTrue="1" rank="1"/>
  </conditionalFormatting>
  <conditionalFormatting sqref="C19:C22">
    <cfRule type="top10" priority="9" dxfId="0" stopIfTrue="1" rank="1"/>
    <cfRule type="top10" priority="10" dxfId="0" stopIfTrue="1" rank="1"/>
  </conditionalFormatting>
  <conditionalFormatting sqref="C28:C30">
    <cfRule type="top10" priority="8" dxfId="0" stopIfTrue="1" rank="1"/>
  </conditionalFormatting>
  <conditionalFormatting sqref="C36:C42">
    <cfRule type="top10" priority="7" dxfId="0" stopIfTrue="1" rank="1"/>
  </conditionalFormatting>
  <conditionalFormatting sqref="C48:C50">
    <cfRule type="top10" priority="5" dxfId="0" stopIfTrue="1" rank="1"/>
    <cfRule type="top10" priority="6" dxfId="0" stopIfTrue="1" rank="1"/>
  </conditionalFormatting>
  <conditionalFormatting sqref="C56:C58">
    <cfRule type="top10" priority="4" dxfId="0" stopIfTrue="1" rank="1"/>
  </conditionalFormatting>
  <conditionalFormatting sqref="C64:C66">
    <cfRule type="top10" priority="3" dxfId="0" stopIfTrue="1" rank="1"/>
  </conditionalFormatting>
  <conditionalFormatting sqref="G47:G51">
    <cfRule type="top10" priority="2" dxfId="0" stopIfTrue="1" rank="3"/>
  </conditionalFormatting>
  <printOptions/>
  <pageMargins left="0.7" right="0.7" top="0.75" bottom="0.75" header="0.3" footer="0.3"/>
  <pageSetup horizontalDpi="600" verticalDpi="600" orientation="portrait" paperSize="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S70"/>
  <sheetViews>
    <sheetView zoomScale="75" zoomScaleNormal="75" zoomScalePageLayoutView="0" workbookViewId="0" topLeftCell="A1">
      <selection activeCell="P64" sqref="P64"/>
    </sheetView>
  </sheetViews>
  <sheetFormatPr defaultColWidth="9.140625" defaultRowHeight="15"/>
  <cols>
    <col min="1" max="1" width="2.00390625" style="0" customWidth="1"/>
    <col min="2" max="2" width="35.7109375" style="0" customWidth="1"/>
    <col min="4" max="4" width="11.28125" style="0" customWidth="1"/>
    <col min="5" max="5" width="2.8515625" style="0" customWidth="1"/>
    <col min="6" max="6" width="35.28125" style="0" customWidth="1"/>
  </cols>
  <sheetData>
    <row r="1" spans="2:8" ht="27" customHeight="1" thickBot="1">
      <c r="B1" s="345" t="s">
        <v>29</v>
      </c>
      <c r="C1" s="346"/>
      <c r="D1" s="346"/>
      <c r="E1" s="346"/>
      <c r="F1" s="346"/>
      <c r="G1" s="346"/>
      <c r="H1" s="347"/>
    </row>
    <row r="2" spans="2:8" ht="19.5" thickBot="1">
      <c r="B2" s="35"/>
      <c r="C2" s="36"/>
      <c r="D2" s="36"/>
      <c r="E2" s="37"/>
      <c r="F2" s="36"/>
      <c r="G2" s="38"/>
      <c r="H2" s="39"/>
    </row>
    <row r="3" spans="2:8" ht="24.75" customHeight="1">
      <c r="B3" s="118" t="s">
        <v>90</v>
      </c>
      <c r="C3" s="119"/>
      <c r="D3" s="120"/>
      <c r="E3" s="40"/>
      <c r="F3" s="121" t="s">
        <v>30</v>
      </c>
      <c r="G3" s="122"/>
      <c r="H3" s="123"/>
    </row>
    <row r="4" spans="2:8" ht="25.5" customHeight="1" thickBot="1">
      <c r="B4" s="124" t="s">
        <v>31</v>
      </c>
      <c r="C4" s="125"/>
      <c r="D4" s="126"/>
      <c r="E4" s="40"/>
      <c r="F4" s="127"/>
      <c r="G4" s="128"/>
      <c r="H4" s="129"/>
    </row>
    <row r="5" spans="2:8" ht="17.25" customHeight="1">
      <c r="B5" s="394" t="s">
        <v>132</v>
      </c>
      <c r="C5" s="395"/>
      <c r="D5" s="396"/>
      <c r="E5" s="41"/>
      <c r="F5" s="42" t="s">
        <v>33</v>
      </c>
      <c r="G5" s="43">
        <f>SUM('W1 DEM'!G6+'W2 DEM'!G7+'W3 DEM'!G8+'W4 DEM'!G6+'W5 DEM'!G5+'W6 DEM'!G5)</f>
        <v>811</v>
      </c>
      <c r="H5" s="44">
        <v>0.03</v>
      </c>
    </row>
    <row r="6" spans="2:8" ht="18.75" customHeight="1" thickBot="1">
      <c r="B6" s="130"/>
      <c r="C6" s="131"/>
      <c r="D6" s="132"/>
      <c r="E6" s="41"/>
      <c r="F6" s="45" t="s">
        <v>34</v>
      </c>
      <c r="G6" s="46">
        <f>SUM('W1 DEM'!G7+'W2 DEM'!G8+'W3 DEM'!G5+'W4 DEM'!G7+'W5 DEM'!G6+'W6 DEM'!G6)</f>
        <v>794</v>
      </c>
      <c r="H6" s="47">
        <v>0.12</v>
      </c>
    </row>
    <row r="7" spans="2:8" ht="15.75" thickBot="1">
      <c r="B7" s="48"/>
      <c r="C7" s="49"/>
      <c r="D7" s="49"/>
      <c r="E7" s="49"/>
      <c r="F7" s="50" t="s">
        <v>36</v>
      </c>
      <c r="G7" s="51">
        <f>SUM('W1 DEM'!G8+'W2 DEM'!G5+'W3 DEM'!G6+'W4 DEM'!G8+'W5 DEM'!G7+'W6 DEM'!G7)</f>
        <v>706</v>
      </c>
      <c r="H7" s="47">
        <v>0</v>
      </c>
    </row>
    <row r="8" spans="2:8" ht="15" customHeight="1">
      <c r="B8" s="133" t="s">
        <v>35</v>
      </c>
      <c r="C8" s="134"/>
      <c r="D8" s="135"/>
      <c r="E8" s="49"/>
      <c r="F8" s="50" t="s">
        <v>32</v>
      </c>
      <c r="G8" s="51">
        <f>SUM('W1 DEM'!G5+'W2 DEM'!G6+'W3 DEM'!G7+'W4 DEM'!G5+'W5 DEM'!G8+'W6 DEM'!G8)</f>
        <v>248</v>
      </c>
      <c r="H8" s="52">
        <v>0</v>
      </c>
    </row>
    <row r="9" spans="2:8" ht="15.75" customHeight="1" thickBot="1">
      <c r="B9" s="136"/>
      <c r="C9" s="137"/>
      <c r="D9" s="138"/>
      <c r="E9" s="53"/>
      <c r="F9" s="50" t="s">
        <v>37</v>
      </c>
      <c r="G9" s="51">
        <v>0</v>
      </c>
      <c r="H9" s="52">
        <v>0</v>
      </c>
    </row>
    <row r="10" spans="2:8" ht="15">
      <c r="B10" s="54" t="s">
        <v>38</v>
      </c>
      <c r="C10" s="55">
        <f>SUM('W1 DEM'!C10+'W2 DEM'!C11+'W3 DEM'!C10+'W4 DEM'!C11+'W5 DEM'!C10+'W6 DEM'!C10)</f>
        <v>1225</v>
      </c>
      <c r="D10" s="56">
        <f>C10/C15</f>
        <v>0.43042867182009836</v>
      </c>
      <c r="E10" s="57"/>
      <c r="F10" s="50" t="s">
        <v>39</v>
      </c>
      <c r="G10" s="51">
        <v>0</v>
      </c>
      <c r="H10" s="52">
        <v>0.36</v>
      </c>
    </row>
    <row r="11" spans="2:8" ht="15">
      <c r="B11" s="45" t="s">
        <v>40</v>
      </c>
      <c r="C11" s="46">
        <f>SUM('W1 DEM'!C11+'W2 DEM'!C10+'W3 DEM'!C11+'W4 DEM'!C10+'W5 DEM'!C11+'W6 DEM'!C11)</f>
        <v>1227</v>
      </c>
      <c r="D11" s="58">
        <f>C11/C15</f>
        <v>0.4311314125087843</v>
      </c>
      <c r="E11" s="57"/>
      <c r="F11" s="50" t="s">
        <v>41</v>
      </c>
      <c r="G11" s="51">
        <f>SUM('W1 DEM'!G11+'W2 DEM'!G11+'W3 DEM'!G11+'W4 DEM'!G11+'W5 DEM'!G11+'W6 DEM'!G11)</f>
        <v>69</v>
      </c>
      <c r="H11" s="47">
        <v>0.24</v>
      </c>
    </row>
    <row r="12" spans="2:8" ht="15">
      <c r="B12" s="45" t="s">
        <v>39</v>
      </c>
      <c r="C12" s="46">
        <f>SUM('W1 DEM'!C12)+'W2 DEM'!C12+'W3 DEM'!C12+'W4 DEM'!C12+'W5 DEM'!C12+'W6 DEM'!C12</f>
        <v>0</v>
      </c>
      <c r="D12" s="58">
        <f>C12/C15</f>
        <v>0</v>
      </c>
      <c r="E12" s="57"/>
      <c r="F12" s="45" t="s">
        <v>6</v>
      </c>
      <c r="G12" s="46">
        <f>SUM('W1 DEM'!G12+'W2 DEM'!G12+'W3 DEM'!G12+'W4 DEM'!G12+'W5 DEM'!G12+'W6 DEM'!G12)</f>
        <v>218</v>
      </c>
      <c r="H12" s="47">
        <v>0.24</v>
      </c>
    </row>
    <row r="13" spans="2:8" ht="15.75" thickBot="1">
      <c r="B13" s="45" t="s">
        <v>41</v>
      </c>
      <c r="C13" s="46">
        <f>SUM('W1 DEM'!C13+'W2 DEM'!C13+'W3 DEM'!C13+'W4 DEM'!C13+'W5 DEM'!C13+'W6 DEM'!C13)</f>
        <v>188</v>
      </c>
      <c r="D13" s="58">
        <f>C13/C15</f>
        <v>0.06605762473647224</v>
      </c>
      <c r="E13" s="57"/>
      <c r="F13" s="59" t="s">
        <v>42</v>
      </c>
      <c r="G13" s="60">
        <f>SUM(G5:G12)</f>
        <v>2846</v>
      </c>
      <c r="H13" s="61">
        <v>1</v>
      </c>
    </row>
    <row r="14" spans="2:8" ht="15.75" thickBot="1">
      <c r="B14" s="45" t="s">
        <v>6</v>
      </c>
      <c r="C14" s="46">
        <f>SUM('W1 DEM'!C14+'W2 DEM'!C14+'W3 DEM'!C14+'W4 DEM'!C14+'W5 DEM'!C14+'W6 DEM'!C14)</f>
        <v>206</v>
      </c>
      <c r="D14" s="58">
        <f>C14/C15</f>
        <v>0.07238229093464511</v>
      </c>
      <c r="E14" s="57"/>
      <c r="F14" s="62"/>
      <c r="G14" s="63"/>
      <c r="H14" s="64"/>
    </row>
    <row r="15" spans="2:8" ht="15.75" customHeight="1" thickBot="1">
      <c r="B15" s="65" t="s">
        <v>42</v>
      </c>
      <c r="C15" s="66">
        <f>SUM(C10:C14)</f>
        <v>2846</v>
      </c>
      <c r="D15" s="67">
        <v>1</v>
      </c>
      <c r="E15" s="57"/>
      <c r="F15" s="121" t="s">
        <v>43</v>
      </c>
      <c r="G15" s="122"/>
      <c r="H15" s="123"/>
    </row>
    <row r="16" spans="2:19" ht="15.75" customHeight="1" thickBot="1">
      <c r="B16" s="139"/>
      <c r="C16" s="140"/>
      <c r="D16" s="140"/>
      <c r="E16" s="57"/>
      <c r="F16" s="127"/>
      <c r="G16" s="128"/>
      <c r="H16" s="129"/>
      <c r="S16">
        <f>SUM('W1 DEM'!G6+'W2 DEM'!G7+'W3 DEM'!G8+'W4 DEM'!G6+'W5 DEM'!G5+'W6 DEM'!G5)</f>
        <v>811</v>
      </c>
    </row>
    <row r="17" spans="2:8" ht="15" customHeight="1">
      <c r="B17" s="133" t="s">
        <v>44</v>
      </c>
      <c r="C17" s="134"/>
      <c r="D17" s="135"/>
      <c r="E17" s="57"/>
      <c r="F17" s="68" t="s">
        <v>45</v>
      </c>
      <c r="G17" s="69">
        <f>SUM('W1 DEM'!G17+'W2 DEM'!G17+'W3 DEM'!G17+'W4 DEM'!G17+'W5 DEM'!G17+'W6 DEM'!G17)</f>
        <v>2439</v>
      </c>
      <c r="H17" s="70">
        <v>0.854</v>
      </c>
    </row>
    <row r="18" spans="2:8" ht="15.75" customHeight="1" thickBot="1">
      <c r="B18" s="136"/>
      <c r="C18" s="137"/>
      <c r="D18" s="138"/>
      <c r="E18" s="57"/>
      <c r="F18" s="68" t="s">
        <v>39</v>
      </c>
      <c r="G18" s="69">
        <v>0</v>
      </c>
      <c r="H18" s="70">
        <v>0</v>
      </c>
    </row>
    <row r="19" spans="2:8" ht="15">
      <c r="B19" s="54" t="s">
        <v>48</v>
      </c>
      <c r="C19" s="55">
        <f>SUM('W1 DEM'!C21)+'W2 DEM'!C20+'W3 DEM'!C20+'W4 DEM'!C19+'W5 DEM'!C19+'W6 DEM'!C19</f>
        <v>65</v>
      </c>
      <c r="D19" s="56">
        <v>0.556</v>
      </c>
      <c r="E19" s="57"/>
      <c r="F19" s="45" t="s">
        <v>41</v>
      </c>
      <c r="G19" s="71">
        <f>SUM('W1 DEM'!G19+'W2 DEM'!G19+'W3 DEM'!G19+'W4 DEM'!G19+'W5 DEM'!G19+'W6 DEM'!G19)</f>
        <v>6</v>
      </c>
      <c r="H19" s="72">
        <v>0</v>
      </c>
    </row>
    <row r="20" spans="2:8" ht="15">
      <c r="B20" s="45" t="s">
        <v>80</v>
      </c>
      <c r="C20" s="46">
        <f>SUM('W1 DEM'!C19)+'W2 DEM'!C21+'W3 DEM'!C21+'W4 DEM'!C20+'W5 DEM'!C20+'W6 DEM'!C20</f>
        <v>122</v>
      </c>
      <c r="D20" s="58">
        <v>0.111</v>
      </c>
      <c r="E20" s="57"/>
      <c r="F20" s="73" t="s">
        <v>6</v>
      </c>
      <c r="G20" s="71">
        <f>SUM('W1 DEM'!G20+'W2 DEM'!G20+'W3 DEM'!G20+'W4 DEM'!G20+'W5 DEM'!G20+'W6 DEM'!G20)</f>
        <v>401</v>
      </c>
      <c r="H20" s="72">
        <v>0.146</v>
      </c>
    </row>
    <row r="21" spans="2:8" ht="15.75" thickBot="1">
      <c r="B21" s="45" t="s">
        <v>47</v>
      </c>
      <c r="C21" s="46">
        <f>SUM('W1 DEM'!C20+'W2 DEM'!C19+'W3 DEM'!C19+'W4 DEM'!C21+'W5 DEM'!C21+'W6 DEM'!C21)</f>
        <v>2589</v>
      </c>
      <c r="D21" s="58">
        <v>0.111</v>
      </c>
      <c r="E21" s="57"/>
      <c r="F21" s="74" t="s">
        <v>42</v>
      </c>
      <c r="G21" s="75">
        <f>SUM(G17:G20)</f>
        <v>2846</v>
      </c>
      <c r="H21" s="76">
        <v>1</v>
      </c>
    </row>
    <row r="22" spans="2:8" ht="15.75" thickBot="1">
      <c r="B22" s="45" t="s">
        <v>41</v>
      </c>
      <c r="C22" s="46">
        <f>SUM('W1 DEM'!C22+'W2 DEM'!C22+'W3 DEM'!C22+'W4 DEM'!C22+'W5 DEM'!C22+'W6 DEM'!C22)</f>
        <v>19</v>
      </c>
      <c r="D22" s="58">
        <v>0.111</v>
      </c>
      <c r="E22" s="57"/>
      <c r="F22" s="62"/>
      <c r="G22" s="63"/>
      <c r="H22" s="64"/>
    </row>
    <row r="23" spans="2:8" ht="15" customHeight="1">
      <c r="B23" s="45" t="s">
        <v>6</v>
      </c>
      <c r="C23" s="46">
        <f>SUM('W1 DEM'!C23+'W2 DEM'!C23+'W3 DEM'!C23+'W4 DEM'!C23+'W5 DEM'!C23+'W6 DEM'!C23)</f>
        <v>51</v>
      </c>
      <c r="D23" s="58">
        <v>0.111</v>
      </c>
      <c r="E23" s="53"/>
      <c r="F23" s="121" t="s">
        <v>49</v>
      </c>
      <c r="G23" s="122"/>
      <c r="H23" s="123"/>
    </row>
    <row r="24" spans="2:8" ht="15.75" customHeight="1" thickBot="1">
      <c r="B24" s="65" t="s">
        <v>42</v>
      </c>
      <c r="C24" s="66">
        <f>SUM(C19:C23)</f>
        <v>2846</v>
      </c>
      <c r="D24" s="67">
        <v>1</v>
      </c>
      <c r="E24" s="53"/>
      <c r="F24" s="127"/>
      <c r="G24" s="128"/>
      <c r="H24" s="129"/>
    </row>
    <row r="25" spans="2:8" ht="15.75" thickBot="1">
      <c r="B25" s="141"/>
      <c r="C25" s="142"/>
      <c r="D25" s="142"/>
      <c r="E25" s="53"/>
      <c r="F25" s="77" t="s">
        <v>50</v>
      </c>
      <c r="G25" s="78">
        <f>SUM('W1 DEM'!G25+'W2 DEM'!G25+'W3 DEM'!G25+'W4 DEM'!G25+'W5 DEM'!G25+'W6 DEM'!G25)</f>
        <v>2470</v>
      </c>
      <c r="H25" s="79">
        <v>0.867</v>
      </c>
    </row>
    <row r="26" spans="2:8" ht="15" customHeight="1">
      <c r="B26" s="121" t="s">
        <v>51</v>
      </c>
      <c r="C26" s="122"/>
      <c r="D26" s="123"/>
      <c r="E26" s="53"/>
      <c r="F26" s="45" t="s">
        <v>41</v>
      </c>
      <c r="G26" s="80">
        <f>SUM('W1 DEM'!G26+'W4 DEM'!G26+'W6 DEM'!G26)</f>
        <v>6</v>
      </c>
      <c r="H26" s="81">
        <v>0.004</v>
      </c>
    </row>
    <row r="27" spans="2:8" ht="15.75" customHeight="1" thickBot="1">
      <c r="B27" s="127"/>
      <c r="C27" s="128"/>
      <c r="D27" s="129"/>
      <c r="E27" s="53"/>
      <c r="F27" s="82" t="s">
        <v>6</v>
      </c>
      <c r="G27" s="83">
        <f>SUM('W1 DEM'!G27+'W2 DEM'!G27+'W3 DEM'!G27+'W4 DEM'!G27+'W5 DEM'!G27+'W6 DEM'!G27)</f>
        <v>370</v>
      </c>
      <c r="H27" s="84">
        <v>0.128</v>
      </c>
    </row>
    <row r="28" spans="2:8" ht="15.75" thickBot="1">
      <c r="B28" s="85" t="s">
        <v>52</v>
      </c>
      <c r="C28" s="86">
        <f>SUM('W1 DEM'!C28+'W2 DEM'!C28+'W3 DEM'!C28+'W4 DEM'!C28+'W5 DEM'!C28+'W6 DEM'!C28)</f>
        <v>2608</v>
      </c>
      <c r="D28" s="87">
        <v>0.625</v>
      </c>
      <c r="E28" s="53"/>
      <c r="F28" s="88" t="s">
        <v>42</v>
      </c>
      <c r="G28" s="89">
        <f>SUM(G25:G27)</f>
        <v>2846</v>
      </c>
      <c r="H28" s="90">
        <v>1</v>
      </c>
    </row>
    <row r="29" spans="2:8" ht="15.75" thickBot="1">
      <c r="B29" s="91" t="s">
        <v>37</v>
      </c>
      <c r="C29" s="92">
        <f>SUM('W1 DEM'!C29+'W2 DEM'!C29+'W3 DEM'!C29+'W4 DEM'!C29+'W5 DEM'!C29+'W6 DEM'!C29)</f>
        <v>0</v>
      </c>
      <c r="D29" s="93">
        <v>0.125</v>
      </c>
      <c r="E29" s="53"/>
      <c r="F29" s="62"/>
      <c r="G29" s="63"/>
      <c r="H29" s="64"/>
    </row>
    <row r="30" spans="2:8" ht="15" customHeight="1">
      <c r="B30" s="45" t="s">
        <v>41</v>
      </c>
      <c r="C30" s="92">
        <f>SUM('W1 DEM'!C30+'W2 DEM'!C30+'W3 DEM'!C30+'W4 DEM'!C30+'W5 DEM'!C30+'W6 DEM'!C30)</f>
        <v>60</v>
      </c>
      <c r="D30" s="93">
        <v>0.125</v>
      </c>
      <c r="E30" s="53"/>
      <c r="F30" s="121" t="s">
        <v>53</v>
      </c>
      <c r="G30" s="122"/>
      <c r="H30" s="123"/>
    </row>
    <row r="31" spans="2:8" ht="15" customHeight="1">
      <c r="B31" s="94" t="s">
        <v>6</v>
      </c>
      <c r="C31" s="80">
        <f>SUM('W1 DEM'!C31+'W2 DEM'!C31+'W3 DEM'!C31+'W4 DEM'!C31+'W5 DEM'!C31+'W6 DEM'!C31)</f>
        <v>178</v>
      </c>
      <c r="D31" s="81">
        <v>0.125</v>
      </c>
      <c r="E31" s="53"/>
      <c r="F31" s="143"/>
      <c r="G31" s="144"/>
      <c r="H31" s="145"/>
    </row>
    <row r="32" spans="2:8" ht="15.75" thickBot="1">
      <c r="B32" s="95" t="s">
        <v>42</v>
      </c>
      <c r="C32" s="96">
        <f>SUM(C28:C31)</f>
        <v>2846</v>
      </c>
      <c r="D32" s="97">
        <v>1</v>
      </c>
      <c r="E32" s="53"/>
      <c r="F32" s="94" t="s">
        <v>54</v>
      </c>
      <c r="G32" s="83">
        <f>SUM('W1 DEM'!G32+'W2 DEM'!G32+'W3 DEM'!G32+'W4 DEM'!G32+'W5 DEM'!G32+'W6 DEM'!G32)</f>
        <v>2460</v>
      </c>
      <c r="H32" s="84">
        <v>0.854</v>
      </c>
    </row>
    <row r="33" spans="2:8" ht="15.75" thickBot="1">
      <c r="B33" s="146"/>
      <c r="C33" s="147"/>
      <c r="D33" s="147"/>
      <c r="E33" s="53"/>
      <c r="F33" s="45" t="s">
        <v>41</v>
      </c>
      <c r="G33" s="80">
        <f>SUM('W1 DEM'!G33+'W2 DEM'!G33+'W3 DEM'!G33+'W4 DEM'!G33+'W5 DEM'!G33+'W6 DEM'!G33)</f>
        <v>8</v>
      </c>
      <c r="H33" s="81">
        <v>0.004</v>
      </c>
    </row>
    <row r="34" spans="2:8" ht="15" customHeight="1">
      <c r="B34" s="121" t="s">
        <v>55</v>
      </c>
      <c r="C34" s="122"/>
      <c r="D34" s="123"/>
      <c r="E34" s="53"/>
      <c r="F34" s="98" t="s">
        <v>6</v>
      </c>
      <c r="G34" s="83">
        <f>SUM('W1 DEM'!G34+'W2 DEM'!G34+'W3 DEM'!G34+'W4 DEM'!G34+'W5 DEM'!G34+'W6 DEM'!G34)</f>
        <v>378</v>
      </c>
      <c r="H34" s="84">
        <v>0.141</v>
      </c>
    </row>
    <row r="35" spans="2:8" ht="15.75" customHeight="1" thickBot="1">
      <c r="B35" s="127"/>
      <c r="C35" s="128"/>
      <c r="D35" s="129"/>
      <c r="E35" s="57"/>
      <c r="F35" s="88" t="s">
        <v>42</v>
      </c>
      <c r="G35" s="89">
        <f>SUM(G32:G34)</f>
        <v>2846</v>
      </c>
      <c r="H35" s="90">
        <v>1</v>
      </c>
    </row>
    <row r="36" spans="2:8" ht="15.75" thickBot="1">
      <c r="B36" s="42" t="s">
        <v>62</v>
      </c>
      <c r="C36" s="43">
        <f>SUM('W1 DEM'!C40+'W2 DEM'!C37+'W3 DEM'!C38+'W4 DEM'!C38+'W5 DEM'!C36+'W6 DEM'!C36)</f>
        <v>154</v>
      </c>
      <c r="D36" s="44">
        <v>0.93</v>
      </c>
      <c r="E36" s="57"/>
      <c r="F36" s="62"/>
      <c r="G36" s="63"/>
      <c r="H36" s="64"/>
    </row>
    <row r="37" spans="2:8" ht="15" customHeight="1">
      <c r="B37" s="45" t="s">
        <v>63</v>
      </c>
      <c r="C37" s="46">
        <f>SUM('W1 DEM'!C41+'W2 DEM'!C38+'W3 DEM'!C39+'W4 DEM'!C39+'W5 DEM'!C37+'W6 DEM'!C37)</f>
        <v>170</v>
      </c>
      <c r="D37" s="47">
        <v>0</v>
      </c>
      <c r="E37" s="53"/>
      <c r="F37" s="121" t="s">
        <v>58</v>
      </c>
      <c r="G37" s="122"/>
      <c r="H37" s="123"/>
    </row>
    <row r="38" spans="2:8" ht="15.75" customHeight="1" thickBot="1">
      <c r="B38" s="50" t="s">
        <v>56</v>
      </c>
      <c r="C38" s="51">
        <f>SUM('W1 DEM'!C36+'W2 DEM'!C39+'W3 DEM'!C40+'W4 DEM'!C40+'W5 DEM'!C38+'W6 DEM'!C38)</f>
        <v>599</v>
      </c>
      <c r="D38" s="47">
        <v>0</v>
      </c>
      <c r="E38" s="53"/>
      <c r="F38" s="127"/>
      <c r="G38" s="128"/>
      <c r="H38" s="129"/>
    </row>
    <row r="39" spans="2:8" ht="15">
      <c r="B39" s="50" t="s">
        <v>57</v>
      </c>
      <c r="C39" s="51">
        <f>SUM('W1 DEM'!C37+'W2 DEM'!C40+'W3 DEM'!C41+'W4 DEM'!C41+'W5 DEM'!C39+'W6 DEM'!C39)</f>
        <v>531</v>
      </c>
      <c r="D39" s="52">
        <v>0</v>
      </c>
      <c r="E39" s="53"/>
      <c r="F39" s="99" t="s">
        <v>61</v>
      </c>
      <c r="G39" s="100">
        <f>SUM('W1 DEM'!G39+'W2 DEM'!G39+'W3 DEM'!G39+'W4 DEM'!G39+'W5 DEM'!G39+'W6 DEM'!G39)</f>
        <v>2358</v>
      </c>
      <c r="H39" s="101">
        <v>0.122</v>
      </c>
    </row>
    <row r="40" spans="2:8" ht="15">
      <c r="B40" s="50" t="s">
        <v>59</v>
      </c>
      <c r="C40" s="51">
        <f>SUM('W1 DEM'!C38+'W2 DEM'!C41+'W3 DEM'!C36+'W4 DEM'!C36+'W5 DEM'!C40+'W6 DEM'!C40)</f>
        <v>227</v>
      </c>
      <c r="D40" s="52">
        <v>0</v>
      </c>
      <c r="E40" s="53"/>
      <c r="F40" s="94" t="s">
        <v>39</v>
      </c>
      <c r="G40" s="83">
        <v>0</v>
      </c>
      <c r="H40" s="84">
        <v>0.012</v>
      </c>
    </row>
    <row r="41" spans="2:8" ht="15">
      <c r="B41" s="50" t="s">
        <v>60</v>
      </c>
      <c r="C41" s="51">
        <f>SUM('W1 DEM'!C39+'W2 DEM'!C36+'W3 DEM'!C37+'W4 DEM'!C37+'W5 DEM'!C41+'W6 DEM'!C41)</f>
        <v>926</v>
      </c>
      <c r="D41" s="52">
        <v>0</v>
      </c>
      <c r="E41" s="53"/>
      <c r="F41" s="45" t="s">
        <v>41</v>
      </c>
      <c r="G41" s="83">
        <f>SUM('W1 DEM'!G41+'W2 DEM'!G41+'W3 DEM'!G41+'W4 DEM'!G41+'W5 DEM'!G41+'W6 DEM'!G41)</f>
        <v>6</v>
      </c>
      <c r="H41" s="84">
        <v>0</v>
      </c>
    </row>
    <row r="42" spans="2:8" ht="15">
      <c r="B42" s="50" t="s">
        <v>41</v>
      </c>
      <c r="C42" s="51">
        <f>SUM('W1 DEM'!C42+'W2 DEM'!C42+'W4 DEM'!C42+'W5 DEM'!C42+'W6 DEM'!C42)</f>
        <v>12</v>
      </c>
      <c r="D42" s="47">
        <v>0</v>
      </c>
      <c r="E42" s="53"/>
      <c r="F42" s="94" t="s">
        <v>6</v>
      </c>
      <c r="G42" s="83">
        <v>482</v>
      </c>
      <c r="H42" s="84">
        <v>0.866</v>
      </c>
    </row>
    <row r="43" spans="2:8" ht="15.75" thickBot="1">
      <c r="B43" s="45" t="s">
        <v>6</v>
      </c>
      <c r="C43" s="510">
        <v>227</v>
      </c>
      <c r="D43" s="47">
        <v>0.07</v>
      </c>
      <c r="E43" s="53"/>
      <c r="F43" s="88" t="s">
        <v>42</v>
      </c>
      <c r="G43" s="89">
        <f>SUM(G39:G42)</f>
        <v>2846</v>
      </c>
      <c r="H43" s="90">
        <v>1</v>
      </c>
    </row>
    <row r="44" spans="2:8" ht="15.75" thickBot="1">
      <c r="B44" s="74" t="s">
        <v>42</v>
      </c>
      <c r="C44" s="60">
        <f>SUM(C36:C43)</f>
        <v>2846</v>
      </c>
      <c r="D44" s="61">
        <v>1</v>
      </c>
      <c r="E44" s="53"/>
      <c r="F44" s="62"/>
      <c r="G44" s="63"/>
      <c r="H44" s="64"/>
    </row>
    <row r="45" spans="2:8" ht="15.75" customHeight="1" thickBot="1">
      <c r="B45" s="62"/>
      <c r="C45" s="63"/>
      <c r="D45" s="64"/>
      <c r="E45" s="57"/>
      <c r="F45" s="148" t="s">
        <v>74</v>
      </c>
      <c r="G45" s="149"/>
      <c r="H45" s="150"/>
    </row>
    <row r="46" spans="2:8" ht="15.75" customHeight="1" thickBot="1">
      <c r="B46" s="121" t="s">
        <v>65</v>
      </c>
      <c r="C46" s="122"/>
      <c r="D46" s="123"/>
      <c r="E46" s="57"/>
      <c r="F46" s="151"/>
      <c r="G46" s="152"/>
      <c r="H46" s="153"/>
    </row>
    <row r="47" spans="2:8" ht="15.75" customHeight="1" thickBot="1">
      <c r="B47" s="127"/>
      <c r="C47" s="128"/>
      <c r="D47" s="129"/>
      <c r="E47" s="57"/>
      <c r="F47" s="85" t="s">
        <v>69</v>
      </c>
      <c r="G47" s="78">
        <f>SUM('W1 DEM'!G49+'W2 DEM'!G49+'W3 DEM'!G48+'W4 DEM'!G49+'W5 DEM'!G48+'W6 DEM'!G47)</f>
        <v>1818</v>
      </c>
      <c r="H47" s="79">
        <v>0.223</v>
      </c>
    </row>
    <row r="48" spans="2:8" ht="15">
      <c r="B48" s="42" t="s">
        <v>67</v>
      </c>
      <c r="C48" s="102">
        <f>SUM('W1 DEM'!C48+'W2 DEM'!C48+'W3 DEM'!C48+'W4 DEM'!C48+'W5 DEM'!C48+'W6 DEM'!C48)</f>
        <v>2456</v>
      </c>
      <c r="D48" s="103">
        <v>0.87</v>
      </c>
      <c r="E48" s="57"/>
      <c r="F48" s="98" t="s">
        <v>66</v>
      </c>
      <c r="G48" s="80">
        <f>SUM('W1 DEM'!G47+'W2 DEM'!G47+'W3 DEM'!G49+'W4 DEM'!G47+'W5 DEM'!G49+'W6 DEM'!G48)</f>
        <v>1889</v>
      </c>
      <c r="H48" s="81">
        <v>0.204</v>
      </c>
    </row>
    <row r="49" spans="2:8" ht="15">
      <c r="B49" s="73" t="s">
        <v>39</v>
      </c>
      <c r="C49" s="104">
        <v>0</v>
      </c>
      <c r="D49" s="105">
        <v>0.043</v>
      </c>
      <c r="E49" s="57"/>
      <c r="F49" s="106" t="s">
        <v>68</v>
      </c>
      <c r="G49" s="168">
        <f>SUM('W1 DEM'!G48+'W2 DEM'!G48+'W3 DEM'!G47+'W4 DEM'!G48+'W5 DEM'!G47+'W6 DEM'!G49)</f>
        <v>1784</v>
      </c>
      <c r="H49" s="108">
        <v>0.209</v>
      </c>
    </row>
    <row r="50" spans="2:8" ht="15">
      <c r="B50" s="45" t="s">
        <v>41</v>
      </c>
      <c r="C50" s="104">
        <f>SUM('W1 DEM'!C50+'W2 DEM'!C50+'W3 DEM'!C50+'W4 DEM'!C50+'W5 DEM'!C50+'W6 DEM'!C50)</f>
        <v>24</v>
      </c>
      <c r="D50" s="105">
        <v>0.043</v>
      </c>
      <c r="E50" s="57"/>
      <c r="F50" s="106" t="s">
        <v>37</v>
      </c>
      <c r="G50" s="109">
        <v>0</v>
      </c>
      <c r="H50" s="110">
        <v>0</v>
      </c>
    </row>
    <row r="51" spans="2:8" ht="15">
      <c r="B51" s="73" t="s">
        <v>6</v>
      </c>
      <c r="C51" s="511">
        <v>366</v>
      </c>
      <c r="D51" s="105">
        <v>0.043</v>
      </c>
      <c r="E51" s="57"/>
      <c r="F51" s="45" t="s">
        <v>41</v>
      </c>
      <c r="G51" s="107">
        <f>SUM('W1 DEM'!G51+'W2 DEM'!G51+'W3 DEM'!G51:G52+'W4 DEM'!G51+'W5 DEM'!G51+'W6 DEM'!G51)</f>
        <v>36</v>
      </c>
      <c r="H51" s="108">
        <v>0.007</v>
      </c>
    </row>
    <row r="52" spans="2:8" ht="15.75" thickBot="1">
      <c r="B52" s="74" t="s">
        <v>42</v>
      </c>
      <c r="C52" s="111">
        <f>SUM(C48:C51)</f>
        <v>2846</v>
      </c>
      <c r="D52" s="112">
        <v>1</v>
      </c>
      <c r="E52" s="57"/>
      <c r="F52" s="106" t="s">
        <v>6</v>
      </c>
      <c r="G52" s="107">
        <v>3011</v>
      </c>
      <c r="H52" s="108">
        <v>0.357</v>
      </c>
    </row>
    <row r="53" spans="2:8" ht="15.75" thickBot="1">
      <c r="B53" s="62"/>
      <c r="C53" s="63"/>
      <c r="D53" s="63"/>
      <c r="E53" s="57"/>
      <c r="F53" s="113" t="s">
        <v>42</v>
      </c>
      <c r="G53" s="228">
        <f>SUM(G47:G52)</f>
        <v>8538</v>
      </c>
      <c r="H53" s="115">
        <v>1</v>
      </c>
    </row>
    <row r="54" spans="2:8" ht="15" customHeight="1">
      <c r="B54" s="392" t="s">
        <v>72</v>
      </c>
      <c r="C54" s="397"/>
      <c r="D54" s="398"/>
      <c r="E54" s="57"/>
      <c r="F54" s="63"/>
      <c r="G54" s="63"/>
      <c r="H54" s="64"/>
    </row>
    <row r="55" spans="2:8" ht="15.75" customHeight="1" thickBot="1">
      <c r="B55" s="393"/>
      <c r="C55" s="399"/>
      <c r="D55" s="400"/>
      <c r="E55" s="57"/>
      <c r="F55" s="63"/>
      <c r="G55" s="63"/>
      <c r="H55" s="64"/>
    </row>
    <row r="56" spans="2:8" ht="15">
      <c r="B56" s="85" t="s">
        <v>73</v>
      </c>
      <c r="C56" s="86">
        <f>SUM('W1 DEM'!C64+'W6 DEM'!C64)</f>
        <v>829</v>
      </c>
      <c r="D56" s="87">
        <v>0.4</v>
      </c>
      <c r="E56" s="57"/>
      <c r="F56" s="63"/>
      <c r="G56" s="63"/>
      <c r="H56" s="64"/>
    </row>
    <row r="57" spans="2:8" ht="15">
      <c r="B57" s="91" t="s">
        <v>39</v>
      </c>
      <c r="C57" s="92">
        <v>0</v>
      </c>
      <c r="D57" s="93">
        <v>0.2</v>
      </c>
      <c r="E57" s="116"/>
      <c r="F57" s="63"/>
      <c r="G57" s="63"/>
      <c r="H57" s="64"/>
    </row>
    <row r="58" spans="2:8" ht="15">
      <c r="B58" s="45" t="s">
        <v>41</v>
      </c>
      <c r="C58" s="92">
        <f>SUM('W1 DEM'!C66+'W6 DEM'!C66)</f>
        <v>5</v>
      </c>
      <c r="D58" s="93">
        <v>0.2</v>
      </c>
      <c r="E58" s="57"/>
      <c r="F58" s="63"/>
      <c r="G58" s="63"/>
      <c r="H58" s="64"/>
    </row>
    <row r="59" spans="2:8" ht="15">
      <c r="B59" s="94" t="s">
        <v>6</v>
      </c>
      <c r="C59" s="80">
        <f>SUM('W1 DEM'!C67+'W6 DEM'!C67)</f>
        <v>128</v>
      </c>
      <c r="D59" s="81">
        <v>0.2</v>
      </c>
      <c r="E59" s="57"/>
      <c r="F59" s="63"/>
      <c r="G59" s="63"/>
      <c r="H59" s="64"/>
    </row>
    <row r="60" spans="2:8" ht="15.75" thickBot="1">
      <c r="B60" s="95" t="s">
        <v>42</v>
      </c>
      <c r="C60" s="96">
        <f>SUM(C56:C59)</f>
        <v>962</v>
      </c>
      <c r="D60" s="97">
        <v>1</v>
      </c>
      <c r="E60" s="57"/>
      <c r="F60" s="63"/>
      <c r="G60" s="63"/>
      <c r="H60" s="64"/>
    </row>
    <row r="61" spans="2:8" ht="15.75" thickBot="1">
      <c r="B61" s="62"/>
      <c r="C61" s="63"/>
      <c r="D61" s="63"/>
      <c r="E61" s="57"/>
      <c r="F61" s="63"/>
      <c r="G61" s="63"/>
      <c r="H61" s="64"/>
    </row>
    <row r="62" spans="2:8" ht="15" customHeight="1">
      <c r="B62" s="392" t="s">
        <v>77</v>
      </c>
      <c r="C62" s="397"/>
      <c r="D62" s="398"/>
      <c r="E62" s="116"/>
      <c r="F62" s="392" t="s">
        <v>84</v>
      </c>
      <c r="G62" s="397"/>
      <c r="H62" s="398"/>
    </row>
    <row r="63" spans="2:8" ht="15.75" customHeight="1" thickBot="1">
      <c r="B63" s="393"/>
      <c r="C63" s="399"/>
      <c r="D63" s="400"/>
      <c r="E63" s="57"/>
      <c r="F63" s="393"/>
      <c r="G63" s="399"/>
      <c r="H63" s="400"/>
    </row>
    <row r="64" spans="2:8" ht="15">
      <c r="B64" s="85" t="s">
        <v>78</v>
      </c>
      <c r="C64" s="86">
        <f>SUM('W2 DEM'!C64+'W3 DEM'!C64)</f>
        <v>828</v>
      </c>
      <c r="D64" s="87">
        <v>0.433</v>
      </c>
      <c r="E64" s="57"/>
      <c r="F64" s="85" t="s">
        <v>85</v>
      </c>
      <c r="G64" s="86">
        <f>SUM('W4 DEM'!C64+'W5 DEM'!C64)</f>
        <v>789</v>
      </c>
      <c r="H64" s="87">
        <v>0.4</v>
      </c>
    </row>
    <row r="65" spans="2:8" ht="15">
      <c r="B65" s="91" t="s">
        <v>39</v>
      </c>
      <c r="C65" s="92">
        <v>0</v>
      </c>
      <c r="D65" s="93">
        <v>0.498</v>
      </c>
      <c r="E65" s="57"/>
      <c r="F65" s="91" t="s">
        <v>39</v>
      </c>
      <c r="G65" s="92">
        <v>0</v>
      </c>
      <c r="H65" s="93">
        <v>0.2</v>
      </c>
    </row>
    <row r="66" spans="2:8" ht="15">
      <c r="B66" s="45" t="s">
        <v>41</v>
      </c>
      <c r="C66" s="92">
        <f>SUM('W2 DEM'!C66+'W3 DEM'!C66)</f>
        <v>10</v>
      </c>
      <c r="D66" s="93">
        <v>0.021</v>
      </c>
      <c r="E66" s="57"/>
      <c r="F66" s="45" t="s">
        <v>41</v>
      </c>
      <c r="G66" s="92">
        <f>SUM('W4 DEM'!C66+'W5 DEM'!C66)</f>
        <v>6</v>
      </c>
      <c r="H66" s="93">
        <v>0.2</v>
      </c>
    </row>
    <row r="67" spans="2:8" ht="15">
      <c r="B67" s="94" t="s">
        <v>6</v>
      </c>
      <c r="C67" s="80">
        <f>SUM('W2 DEM'!C67+'W3 DEM'!C67)</f>
        <v>122</v>
      </c>
      <c r="D67" s="81">
        <v>0.047</v>
      </c>
      <c r="E67" s="116"/>
      <c r="F67" s="94" t="s">
        <v>6</v>
      </c>
      <c r="G67" s="80">
        <f>SUM('W4 DEM'!C67+'W5 DEM'!C67)</f>
        <v>129</v>
      </c>
      <c r="H67" s="81">
        <v>0.2</v>
      </c>
    </row>
    <row r="68" spans="2:8" ht="15.75" thickBot="1">
      <c r="B68" s="95" t="s">
        <v>42</v>
      </c>
      <c r="C68" s="96">
        <v>803</v>
      </c>
      <c r="D68" s="97">
        <v>1</v>
      </c>
      <c r="E68" s="57"/>
      <c r="F68" s="95" t="s">
        <v>42</v>
      </c>
      <c r="G68" s="96">
        <f>SUM(G64:G67)</f>
        <v>924</v>
      </c>
      <c r="H68" s="97">
        <v>1</v>
      </c>
    </row>
    <row r="69" spans="2:8" ht="15">
      <c r="B69" s="62"/>
      <c r="C69" s="63"/>
      <c r="D69" s="63"/>
      <c r="E69" s="116"/>
      <c r="F69" s="63"/>
      <c r="G69" s="63"/>
      <c r="H69" s="64"/>
    </row>
    <row r="70" spans="2:8" ht="15.75" thickBot="1">
      <c r="B70" s="154"/>
      <c r="C70" s="155"/>
      <c r="D70" s="155"/>
      <c r="E70" s="117"/>
      <c r="F70" s="155"/>
      <c r="G70" s="155"/>
      <c r="H70" s="156"/>
    </row>
  </sheetData>
  <sheetProtection/>
  <mergeCells count="5">
    <mergeCell ref="B5:D5"/>
    <mergeCell ref="B1:H1"/>
    <mergeCell ref="B62:D63"/>
    <mergeCell ref="B54:D55"/>
    <mergeCell ref="F62:H63"/>
  </mergeCells>
  <conditionalFormatting sqref="C44">
    <cfRule type="top10" priority="2" dxfId="0" stopIfTrue="1" rank="1"/>
  </conditionalFormatting>
  <conditionalFormatting sqref="G5:G11">
    <cfRule type="top10" priority="19" dxfId="0" stopIfTrue="1" rank="1"/>
  </conditionalFormatting>
  <conditionalFormatting sqref="C10:C13">
    <cfRule type="top10" priority="17" dxfId="0" stopIfTrue="1" rank="1"/>
    <cfRule type="top10" priority="19" dxfId="0" stopIfTrue="1" rank="1"/>
  </conditionalFormatting>
  <conditionalFormatting sqref="G17:G19">
    <cfRule type="top10" priority="16" dxfId="0" stopIfTrue="1" rank="1"/>
    <cfRule type="top10" priority="18" dxfId="0" stopIfTrue="1" rank="1"/>
  </conditionalFormatting>
  <conditionalFormatting sqref="G25:G26">
    <cfRule type="top10" priority="15" dxfId="0" stopIfTrue="1" rank="1"/>
  </conditionalFormatting>
  <conditionalFormatting sqref="G32:G33">
    <cfRule type="top10" priority="14" dxfId="0" stopIfTrue="1" rank="1"/>
  </conditionalFormatting>
  <conditionalFormatting sqref="G39:G41">
    <cfRule type="top10" priority="12" dxfId="0" stopIfTrue="1" rank="1"/>
    <cfRule type="top10" priority="13" dxfId="2" stopIfTrue="1" rank="1"/>
  </conditionalFormatting>
  <conditionalFormatting sqref="C19:C22">
    <cfRule type="top10" priority="10" dxfId="0" stopIfTrue="1" rank="1"/>
    <cfRule type="top10" priority="11" dxfId="0" stopIfTrue="1" rank="1"/>
  </conditionalFormatting>
  <conditionalFormatting sqref="C28:C30">
    <cfRule type="top10" priority="9" dxfId="0" stopIfTrue="1" rank="1"/>
  </conditionalFormatting>
  <conditionalFormatting sqref="C36:C42">
    <cfRule type="top10" priority="8" dxfId="0" stopIfTrue="1" rank="1"/>
  </conditionalFormatting>
  <conditionalFormatting sqref="C48:C50">
    <cfRule type="top10" priority="6" dxfId="0" stopIfTrue="1" rank="1"/>
    <cfRule type="top10" priority="7" dxfId="0" stopIfTrue="1" rank="1"/>
  </conditionalFormatting>
  <conditionalFormatting sqref="C56:C58">
    <cfRule type="top10" priority="5" dxfId="0" stopIfTrue="1" rank="1"/>
  </conditionalFormatting>
  <conditionalFormatting sqref="C64:C66">
    <cfRule type="top10" priority="4" dxfId="0" stopIfTrue="1" rank="1"/>
  </conditionalFormatting>
  <conditionalFormatting sqref="G47:G51">
    <cfRule type="top10" priority="3" dxfId="0" stopIfTrue="1" rank="3"/>
  </conditionalFormatting>
  <conditionalFormatting sqref="G64:G66">
    <cfRule type="top10" priority="1" dxfId="0" stopIfTrue="1" rank="1"/>
  </conditionalFormatting>
  <printOptions/>
  <pageMargins left="0.7" right="0.7" top="0.75" bottom="0.75" header="0.3" footer="0.3"/>
  <pageSetup horizontalDpi="600" verticalDpi="600" orientation="portrait" paperSize="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H70"/>
  <sheetViews>
    <sheetView zoomScalePageLayoutView="0" workbookViewId="0" topLeftCell="A28">
      <selection activeCell="L54" sqref="L54"/>
    </sheetView>
  </sheetViews>
  <sheetFormatPr defaultColWidth="9.140625" defaultRowHeight="15"/>
  <cols>
    <col min="1" max="1" width="2.421875" style="0" customWidth="1"/>
    <col min="2" max="2" width="29.421875" style="0" customWidth="1"/>
    <col min="3" max="3" width="8.57421875" style="0" customWidth="1"/>
    <col min="4" max="4" width="8.421875" style="0" customWidth="1"/>
    <col min="5" max="5" width="1.8515625" style="0" customWidth="1"/>
    <col min="6" max="6" width="30.7109375" style="0" customWidth="1"/>
    <col min="7" max="7" width="9.8515625" style="0" customWidth="1"/>
    <col min="8" max="8" width="9.57421875" style="0" customWidth="1"/>
  </cols>
  <sheetData>
    <row r="1" spans="2:8" ht="27" thickBot="1">
      <c r="B1" s="436" t="s">
        <v>29</v>
      </c>
      <c r="C1" s="437"/>
      <c r="D1" s="437"/>
      <c r="E1" s="437"/>
      <c r="F1" s="437"/>
      <c r="G1" s="437"/>
      <c r="H1" s="438"/>
    </row>
    <row r="2" spans="2:8" ht="19.5" thickBot="1">
      <c r="B2" s="35"/>
      <c r="C2" s="169"/>
      <c r="D2" s="170"/>
      <c r="E2" s="37"/>
      <c r="F2" s="36"/>
      <c r="G2" s="38"/>
      <c r="H2" s="39"/>
    </row>
    <row r="3" spans="2:8" ht="27" customHeight="1">
      <c r="B3" s="118" t="s">
        <v>0</v>
      </c>
      <c r="C3" s="119"/>
      <c r="D3" s="120"/>
      <c r="E3" s="171"/>
      <c r="F3" s="416" t="s">
        <v>72</v>
      </c>
      <c r="G3" s="417"/>
      <c r="H3" s="418"/>
    </row>
    <row r="4" spans="2:8" ht="15.75" customHeight="1" thickBot="1">
      <c r="B4" s="124" t="s">
        <v>91</v>
      </c>
      <c r="C4" s="125"/>
      <c r="D4" s="126"/>
      <c r="E4" s="171"/>
      <c r="F4" s="419"/>
      <c r="G4" s="420"/>
      <c r="H4" s="421"/>
    </row>
    <row r="5" spans="2:8" ht="14.25" customHeight="1">
      <c r="B5" s="360" t="s">
        <v>132</v>
      </c>
      <c r="C5" s="358"/>
      <c r="D5" s="359"/>
      <c r="E5" s="171"/>
      <c r="F5" s="172" t="s">
        <v>92</v>
      </c>
      <c r="G5" s="173">
        <v>443</v>
      </c>
      <c r="H5" s="110">
        <f>G5/G8</f>
        <v>0.7598627787307033</v>
      </c>
    </row>
    <row r="6" spans="2:8" ht="17.25" customHeight="1" thickBot="1">
      <c r="B6" s="361"/>
      <c r="C6" s="362"/>
      <c r="D6" s="363"/>
      <c r="E6" s="171"/>
      <c r="F6" s="106" t="s">
        <v>41</v>
      </c>
      <c r="G6" s="174">
        <v>4</v>
      </c>
      <c r="H6" s="110">
        <f>G6/G8</f>
        <v>0.00686106346483705</v>
      </c>
    </row>
    <row r="7" spans="2:8" ht="15.75" thickBot="1">
      <c r="B7" s="48"/>
      <c r="C7" s="175"/>
      <c r="D7" s="176"/>
      <c r="E7" s="49"/>
      <c r="F7" s="106" t="s">
        <v>6</v>
      </c>
      <c r="G7" s="174">
        <v>136</v>
      </c>
      <c r="H7" s="110">
        <f>G7/G8</f>
        <v>0.2332761578044597</v>
      </c>
    </row>
    <row r="8" spans="2:8" ht="15.75" thickBot="1">
      <c r="B8" s="439" t="s">
        <v>35</v>
      </c>
      <c r="C8" s="440"/>
      <c r="D8" s="441"/>
      <c r="E8" s="49"/>
      <c r="F8" s="113" t="s">
        <v>42</v>
      </c>
      <c r="G8" s="177">
        <f>SUM(G5:G7)</f>
        <v>583</v>
      </c>
      <c r="H8" s="178">
        <f>G8/G8</f>
        <v>1</v>
      </c>
    </row>
    <row r="9" spans="2:8" ht="15.75" thickBot="1">
      <c r="B9" s="442"/>
      <c r="C9" s="443"/>
      <c r="D9" s="444"/>
      <c r="E9" s="53"/>
      <c r="F9" s="49"/>
      <c r="G9" s="179"/>
      <c r="H9" s="180"/>
    </row>
    <row r="10" spans="2:8" ht="19.5">
      <c r="B10" s="54" t="s">
        <v>93</v>
      </c>
      <c r="C10" s="181">
        <v>3</v>
      </c>
      <c r="D10" s="87">
        <f>C10/C16</f>
        <v>0.005145797598627788</v>
      </c>
      <c r="E10" s="57"/>
      <c r="F10" s="182" t="s">
        <v>30</v>
      </c>
      <c r="G10" s="183"/>
      <c r="H10" s="184"/>
    </row>
    <row r="11" spans="2:8" ht="20.25" thickBot="1">
      <c r="B11" s="45" t="s">
        <v>94</v>
      </c>
      <c r="C11" s="185">
        <v>513</v>
      </c>
      <c r="D11" s="84">
        <f>C11/C16</f>
        <v>0.8799313893653516</v>
      </c>
      <c r="E11" s="57"/>
      <c r="F11" s="186"/>
      <c r="G11" s="187"/>
      <c r="H11" s="188"/>
    </row>
    <row r="12" spans="2:8" ht="15">
      <c r="B12" s="45" t="s">
        <v>95</v>
      </c>
      <c r="C12" s="185">
        <v>61</v>
      </c>
      <c r="D12" s="84">
        <f>C12/C16</f>
        <v>0.10463121783876501</v>
      </c>
      <c r="E12" s="57"/>
      <c r="F12" s="189" t="s">
        <v>96</v>
      </c>
      <c r="G12" s="190">
        <v>161</v>
      </c>
      <c r="H12" s="191">
        <f>G12/G16</f>
        <v>0.27615780445969124</v>
      </c>
    </row>
    <row r="13" spans="2:8" ht="15">
      <c r="B13" s="45" t="s">
        <v>39</v>
      </c>
      <c r="C13" s="185">
        <v>0</v>
      </c>
      <c r="D13" s="84">
        <f>C13/C16</f>
        <v>0</v>
      </c>
      <c r="E13" s="57"/>
      <c r="F13" s="45" t="s">
        <v>97</v>
      </c>
      <c r="G13" s="192">
        <v>319</v>
      </c>
      <c r="H13" s="72">
        <f>G13/G16</f>
        <v>0.5471698113207547</v>
      </c>
    </row>
    <row r="14" spans="2:8" ht="15">
      <c r="B14" s="45" t="s">
        <v>98</v>
      </c>
      <c r="C14" s="185">
        <v>1</v>
      </c>
      <c r="D14" s="84">
        <f>C14/C16</f>
        <v>0.0017152658662092624</v>
      </c>
      <c r="E14" s="57"/>
      <c r="F14" s="193" t="s">
        <v>98</v>
      </c>
      <c r="G14" s="192">
        <v>45</v>
      </c>
      <c r="H14" s="72">
        <f>G14/G16</f>
        <v>0.07718696397941681</v>
      </c>
    </row>
    <row r="15" spans="2:8" ht="15">
      <c r="B15" s="45" t="s">
        <v>6</v>
      </c>
      <c r="C15" s="185">
        <v>5</v>
      </c>
      <c r="D15" s="84">
        <f>C15/C16</f>
        <v>0.008576329331046312</v>
      </c>
      <c r="E15" s="57"/>
      <c r="F15" s="73" t="s">
        <v>6</v>
      </c>
      <c r="G15" s="192">
        <v>58</v>
      </c>
      <c r="H15" s="72">
        <f>G15/G16</f>
        <v>0.09948542024013722</v>
      </c>
    </row>
    <row r="16" spans="2:8" ht="15.75" thickBot="1">
      <c r="B16" s="65" t="s">
        <v>42</v>
      </c>
      <c r="C16" s="194">
        <f>SUM(C10:C15)</f>
        <v>583</v>
      </c>
      <c r="D16" s="90">
        <f>C16/C16</f>
        <v>1</v>
      </c>
      <c r="E16" s="57"/>
      <c r="F16" s="74" t="s">
        <v>42</v>
      </c>
      <c r="G16" s="195">
        <f>SUM(G12:G15)</f>
        <v>583</v>
      </c>
      <c r="H16" s="76">
        <f>G16/G16</f>
        <v>1</v>
      </c>
    </row>
    <row r="17" spans="2:8" ht="15.75" thickBot="1">
      <c r="B17" s="445"/>
      <c r="C17" s="446"/>
      <c r="D17" s="446"/>
      <c r="E17" s="57"/>
      <c r="F17" s="196"/>
      <c r="G17" s="197"/>
      <c r="H17" s="198"/>
    </row>
    <row r="18" spans="2:8" ht="15.75" thickBot="1">
      <c r="B18" s="48"/>
      <c r="C18" s="175"/>
      <c r="D18" s="176"/>
      <c r="E18" s="57"/>
      <c r="F18" s="410" t="s">
        <v>99</v>
      </c>
      <c r="G18" s="411"/>
      <c r="H18" s="412"/>
    </row>
    <row r="19" spans="2:8" ht="20.25" thickBot="1">
      <c r="B19" s="199" t="s">
        <v>44</v>
      </c>
      <c r="C19" s="200"/>
      <c r="D19" s="201"/>
      <c r="E19" s="57"/>
      <c r="F19" s="413"/>
      <c r="G19" s="414"/>
      <c r="H19" s="415"/>
    </row>
    <row r="20" spans="2:8" ht="19.5">
      <c r="B20" s="202"/>
      <c r="C20" s="203"/>
      <c r="D20" s="204"/>
      <c r="E20" s="57"/>
      <c r="F20" s="172" t="s">
        <v>37</v>
      </c>
      <c r="G20" s="78">
        <v>0</v>
      </c>
      <c r="H20" s="79">
        <f>G20/G23</f>
        <v>0</v>
      </c>
    </row>
    <row r="21" spans="2:8" ht="15">
      <c r="B21" s="45" t="s">
        <v>100</v>
      </c>
      <c r="C21" s="185">
        <v>18</v>
      </c>
      <c r="D21" s="84">
        <f>C21/C29</f>
        <v>0.030874785591766724</v>
      </c>
      <c r="E21" s="57"/>
      <c r="F21" s="45" t="s">
        <v>41</v>
      </c>
      <c r="G21" s="205">
        <v>27</v>
      </c>
      <c r="H21" s="110">
        <f>G21/G23</f>
        <v>0.04631217838765009</v>
      </c>
    </row>
    <row r="22" spans="2:8" ht="15">
      <c r="B22" s="50" t="s">
        <v>101</v>
      </c>
      <c r="C22" s="185">
        <v>195</v>
      </c>
      <c r="D22" s="84">
        <f>C22/C29</f>
        <v>0.3344768439108062</v>
      </c>
      <c r="E22" s="57"/>
      <c r="F22" s="98" t="s">
        <v>6</v>
      </c>
      <c r="G22" s="83">
        <v>556</v>
      </c>
      <c r="H22" s="84">
        <f>G22/G23</f>
        <v>0.9536878216123499</v>
      </c>
    </row>
    <row r="23" spans="2:8" ht="15.75" thickBot="1">
      <c r="B23" s="50" t="s">
        <v>102</v>
      </c>
      <c r="C23" s="206">
        <v>13</v>
      </c>
      <c r="D23" s="84">
        <f>C23/C29</f>
        <v>0.022298456260720412</v>
      </c>
      <c r="E23" s="57"/>
      <c r="F23" s="88" t="s">
        <v>42</v>
      </c>
      <c r="G23" s="89">
        <f>SUM(G20:G22)</f>
        <v>583</v>
      </c>
      <c r="H23" s="90">
        <f>G23/G23</f>
        <v>1</v>
      </c>
    </row>
    <row r="24" spans="2:8" ht="15.75" thickBot="1">
      <c r="B24" s="50" t="s">
        <v>103</v>
      </c>
      <c r="C24" s="206">
        <v>311</v>
      </c>
      <c r="D24" s="207">
        <f>C24/C29</f>
        <v>0.5334476843910806</v>
      </c>
      <c r="E24" s="57"/>
      <c r="F24" s="196"/>
      <c r="G24" s="197"/>
      <c r="H24" s="198"/>
    </row>
    <row r="25" spans="2:8" ht="15">
      <c r="B25" s="50" t="s">
        <v>37</v>
      </c>
      <c r="C25" s="206">
        <v>0</v>
      </c>
      <c r="D25" s="207">
        <f>C25/C29</f>
        <v>0</v>
      </c>
      <c r="E25" s="53"/>
      <c r="F25" s="410" t="s">
        <v>49</v>
      </c>
      <c r="G25" s="411"/>
      <c r="H25" s="412"/>
    </row>
    <row r="26" spans="2:8" ht="15.75" thickBot="1">
      <c r="B26" s="106" t="s">
        <v>37</v>
      </c>
      <c r="C26" s="206">
        <v>0</v>
      </c>
      <c r="D26" s="207">
        <f>C26/C29</f>
        <v>0</v>
      </c>
      <c r="E26" s="53"/>
      <c r="F26" s="413"/>
      <c r="G26" s="414"/>
      <c r="H26" s="415"/>
    </row>
    <row r="27" spans="2:8" ht="15">
      <c r="B27" s="45" t="s">
        <v>41</v>
      </c>
      <c r="C27" s="185">
        <v>6</v>
      </c>
      <c r="D27" s="84">
        <f>C27/C29</f>
        <v>0.010291595197255575</v>
      </c>
      <c r="E27" s="53"/>
      <c r="F27" s="172" t="s">
        <v>37</v>
      </c>
      <c r="G27" s="78">
        <v>0</v>
      </c>
      <c r="H27" s="79">
        <f>G27/G30</f>
        <v>0</v>
      </c>
    </row>
    <row r="28" spans="2:8" ht="15">
      <c r="B28" s="45" t="s">
        <v>6</v>
      </c>
      <c r="C28" s="185">
        <v>40</v>
      </c>
      <c r="D28" s="84">
        <f>C28/C29</f>
        <v>0.0686106346483705</v>
      </c>
      <c r="E28" s="53"/>
      <c r="F28" s="45" t="s">
        <v>41</v>
      </c>
      <c r="G28" s="205">
        <v>23</v>
      </c>
      <c r="H28" s="110">
        <f>G28/G30</f>
        <v>0.03945111492281304</v>
      </c>
    </row>
    <row r="29" spans="2:8" ht="15.75" thickBot="1">
      <c r="B29" s="65" t="s">
        <v>42</v>
      </c>
      <c r="C29" s="194">
        <f>SUM(C21:C28)</f>
        <v>583</v>
      </c>
      <c r="D29" s="90">
        <f>C29/C29</f>
        <v>1</v>
      </c>
      <c r="E29" s="53"/>
      <c r="F29" s="98" t="s">
        <v>6</v>
      </c>
      <c r="G29" s="83">
        <v>560</v>
      </c>
      <c r="H29" s="84">
        <f>G29/G30</f>
        <v>0.9605488850771869</v>
      </c>
    </row>
    <row r="30" spans="2:8" ht="15.75" thickBot="1">
      <c r="B30" s="379"/>
      <c r="C30" s="380"/>
      <c r="D30" s="380"/>
      <c r="E30" s="53"/>
      <c r="F30" s="88" t="s">
        <v>42</v>
      </c>
      <c r="G30" s="89">
        <f>SUM(G27:G29)</f>
        <v>583</v>
      </c>
      <c r="H30" s="90">
        <f>G30/G30</f>
        <v>1</v>
      </c>
    </row>
    <row r="31" spans="2:8" ht="15.75" thickBot="1">
      <c r="B31" s="379"/>
      <c r="C31" s="380"/>
      <c r="D31" s="380"/>
      <c r="E31" s="53"/>
      <c r="F31" s="49"/>
      <c r="G31" s="175"/>
      <c r="H31" s="180"/>
    </row>
    <row r="32" spans="2:8" ht="15">
      <c r="B32" s="410" t="s">
        <v>104</v>
      </c>
      <c r="C32" s="411"/>
      <c r="D32" s="412"/>
      <c r="E32" s="53"/>
      <c r="F32" s="410" t="s">
        <v>53</v>
      </c>
      <c r="G32" s="411"/>
      <c r="H32" s="412"/>
    </row>
    <row r="33" spans="2:8" ht="15.75" thickBot="1">
      <c r="B33" s="431"/>
      <c r="C33" s="432"/>
      <c r="D33" s="433"/>
      <c r="E33" s="53"/>
      <c r="F33" s="413"/>
      <c r="G33" s="414"/>
      <c r="H33" s="415"/>
    </row>
    <row r="34" spans="2:8" ht="15">
      <c r="B34" s="45" t="s">
        <v>105</v>
      </c>
      <c r="C34" s="185">
        <v>338</v>
      </c>
      <c r="D34" s="84">
        <f>C34/C42</f>
        <v>0.5797598627787307</v>
      </c>
      <c r="E34" s="53"/>
      <c r="F34" s="172" t="s">
        <v>37</v>
      </c>
      <c r="G34" s="78">
        <v>0</v>
      </c>
      <c r="H34" s="79">
        <f>G34/G37</f>
        <v>0</v>
      </c>
    </row>
    <row r="35" spans="2:8" ht="15">
      <c r="B35" s="50" t="s">
        <v>106</v>
      </c>
      <c r="C35" s="185">
        <v>28</v>
      </c>
      <c r="D35" s="84">
        <f>C35/C42</f>
        <v>0.048027444253859346</v>
      </c>
      <c r="E35" s="53"/>
      <c r="F35" s="45" t="s">
        <v>41</v>
      </c>
      <c r="G35" s="205">
        <v>24</v>
      </c>
      <c r="H35" s="110">
        <f>G35/G37</f>
        <v>0.0411663807890223</v>
      </c>
    </row>
    <row r="36" spans="2:8" ht="15">
      <c r="B36" s="50" t="s">
        <v>107</v>
      </c>
      <c r="C36" s="206">
        <v>8</v>
      </c>
      <c r="D36" s="84">
        <f>C36/C42</f>
        <v>0.0137221269296741</v>
      </c>
      <c r="E36" s="53"/>
      <c r="F36" s="98" t="s">
        <v>6</v>
      </c>
      <c r="G36" s="83">
        <v>559</v>
      </c>
      <c r="H36" s="84">
        <f>G36/G37</f>
        <v>0.9588336192109777</v>
      </c>
    </row>
    <row r="37" spans="2:8" ht="15.75" thickBot="1">
      <c r="B37" s="50" t="s">
        <v>108</v>
      </c>
      <c r="C37" s="206">
        <v>13</v>
      </c>
      <c r="D37" s="207">
        <f>C37/C42</f>
        <v>0.022298456260720412</v>
      </c>
      <c r="E37" s="53"/>
      <c r="F37" s="88" t="s">
        <v>42</v>
      </c>
      <c r="G37" s="89">
        <f>SUM(G34:G36)</f>
        <v>583</v>
      </c>
      <c r="H37" s="90">
        <f>G37/G37</f>
        <v>1</v>
      </c>
    </row>
    <row r="38" spans="2:8" ht="15.75" thickBot="1">
      <c r="B38" s="50" t="s">
        <v>109</v>
      </c>
      <c r="C38" s="206">
        <v>135</v>
      </c>
      <c r="D38" s="207">
        <f>C38/C42</f>
        <v>0.23156089193825044</v>
      </c>
      <c r="E38" s="57"/>
      <c r="F38" s="49"/>
      <c r="G38" s="175"/>
      <c r="H38" s="180"/>
    </row>
    <row r="39" spans="2:8" ht="15">
      <c r="B39" s="106" t="s">
        <v>37</v>
      </c>
      <c r="C39" s="206">
        <v>0</v>
      </c>
      <c r="D39" s="207">
        <f>C39/C42</f>
        <v>0</v>
      </c>
      <c r="E39" s="57"/>
      <c r="F39" s="410" t="s">
        <v>58</v>
      </c>
      <c r="G39" s="411"/>
      <c r="H39" s="412"/>
    </row>
    <row r="40" spans="2:8" ht="15.75" thickBot="1">
      <c r="B40" s="45" t="s">
        <v>41</v>
      </c>
      <c r="C40" s="185">
        <v>8</v>
      </c>
      <c r="D40" s="84">
        <f>C40/C42</f>
        <v>0.0137221269296741</v>
      </c>
      <c r="E40" s="53"/>
      <c r="F40" s="413"/>
      <c r="G40" s="414"/>
      <c r="H40" s="415"/>
    </row>
    <row r="41" spans="2:8" ht="15">
      <c r="B41" s="45" t="s">
        <v>6</v>
      </c>
      <c r="C41" s="185">
        <v>53</v>
      </c>
      <c r="D41" s="84">
        <f>C41/C42</f>
        <v>0.09090909090909091</v>
      </c>
      <c r="E41" s="53"/>
      <c r="F41" s="85" t="s">
        <v>39</v>
      </c>
      <c r="G41" s="86">
        <v>0</v>
      </c>
      <c r="H41" s="87">
        <f>G41/G45</f>
        <v>0</v>
      </c>
    </row>
    <row r="42" spans="2:8" ht="15.75" thickBot="1">
      <c r="B42" s="65" t="s">
        <v>42</v>
      </c>
      <c r="C42" s="194">
        <f>SUM(C34:C41)</f>
        <v>583</v>
      </c>
      <c r="D42" s="90">
        <f>C42/C42</f>
        <v>1</v>
      </c>
      <c r="E42" s="53"/>
      <c r="F42" s="94" t="s">
        <v>39</v>
      </c>
      <c r="G42" s="83">
        <v>0</v>
      </c>
      <c r="H42" s="84">
        <f>G42/G45</f>
        <v>0</v>
      </c>
    </row>
    <row r="43" spans="2:8" ht="15">
      <c r="B43" s="48"/>
      <c r="C43" s="175"/>
      <c r="D43" s="176"/>
      <c r="E43" s="53"/>
      <c r="F43" s="45" t="s">
        <v>41</v>
      </c>
      <c r="G43" s="83">
        <v>21</v>
      </c>
      <c r="H43" s="84">
        <f>G43/G45</f>
        <v>0.036020583190394515</v>
      </c>
    </row>
    <row r="44" spans="2:8" ht="15.75" thickBot="1">
      <c r="B44" s="48"/>
      <c r="C44" s="175"/>
      <c r="D44" s="176"/>
      <c r="E44" s="53"/>
      <c r="F44" s="94" t="s">
        <v>6</v>
      </c>
      <c r="G44" s="83">
        <v>562</v>
      </c>
      <c r="H44" s="84">
        <f>G44/G45</f>
        <v>0.9639794168096055</v>
      </c>
    </row>
    <row r="45" spans="2:8" ht="15.75" thickBot="1">
      <c r="B45" s="404" t="s">
        <v>55</v>
      </c>
      <c r="C45" s="405"/>
      <c r="D45" s="406"/>
      <c r="E45" s="53"/>
      <c r="F45" s="88" t="s">
        <v>42</v>
      </c>
      <c r="G45" s="89">
        <f>SUM(G41:G44)</f>
        <v>583</v>
      </c>
      <c r="H45" s="90">
        <f>G45/G45</f>
        <v>1</v>
      </c>
    </row>
    <row r="46" spans="2:8" ht="15.75" thickBot="1">
      <c r="B46" s="407"/>
      <c r="C46" s="408"/>
      <c r="D46" s="409"/>
      <c r="E46" s="53"/>
      <c r="F46" s="196"/>
      <c r="G46" s="208"/>
      <c r="H46" s="198"/>
    </row>
    <row r="47" spans="2:8" ht="15">
      <c r="B47" s="189" t="s">
        <v>110</v>
      </c>
      <c r="C47" s="190">
        <v>259</v>
      </c>
      <c r="D47" s="191">
        <f>C47/C51</f>
        <v>0.444253859348199</v>
      </c>
      <c r="E47" s="53"/>
      <c r="F47" s="416" t="s">
        <v>64</v>
      </c>
      <c r="G47" s="417"/>
      <c r="H47" s="418"/>
    </row>
    <row r="48" spans="2:8" ht="15.75" thickBot="1">
      <c r="B48" s="45" t="s">
        <v>111</v>
      </c>
      <c r="C48" s="192">
        <v>188</v>
      </c>
      <c r="D48" s="72">
        <f>C48/C51</f>
        <v>0.32246998284734135</v>
      </c>
      <c r="E48" s="57"/>
      <c r="F48" s="419"/>
      <c r="G48" s="420"/>
      <c r="H48" s="421"/>
    </row>
    <row r="49" spans="2:8" ht="15">
      <c r="B49" s="193" t="s">
        <v>98</v>
      </c>
      <c r="C49" s="192">
        <v>5</v>
      </c>
      <c r="D49" s="72">
        <f>C49/C51</f>
        <v>0.008576329331046312</v>
      </c>
      <c r="E49" s="57"/>
      <c r="F49" s="106" t="s">
        <v>136</v>
      </c>
      <c r="G49" s="78">
        <v>63</v>
      </c>
      <c r="H49" s="79">
        <f>G49/G54</f>
        <v>0.036020583190394515</v>
      </c>
    </row>
    <row r="50" spans="2:8" ht="15">
      <c r="B50" s="73" t="s">
        <v>6</v>
      </c>
      <c r="C50" s="192">
        <v>131</v>
      </c>
      <c r="D50" s="72">
        <f>C50/C51</f>
        <v>0.22469982847341338</v>
      </c>
      <c r="E50" s="57"/>
      <c r="F50" s="106" t="s">
        <v>137</v>
      </c>
      <c r="G50" s="80">
        <v>6</v>
      </c>
      <c r="H50" s="81">
        <f>G50/G54</f>
        <v>0.003430531732418525</v>
      </c>
    </row>
    <row r="51" spans="2:8" ht="15.75" thickBot="1">
      <c r="B51" s="74" t="s">
        <v>42</v>
      </c>
      <c r="C51" s="195">
        <f>SUM(C47:C50)</f>
        <v>583</v>
      </c>
      <c r="D51" s="76">
        <f>C51/C51</f>
        <v>1</v>
      </c>
      <c r="E51" s="57"/>
      <c r="F51" s="106" t="s">
        <v>138</v>
      </c>
      <c r="G51" s="107">
        <v>4</v>
      </c>
      <c r="H51" s="108">
        <f>G51/G54</f>
        <v>0.002287021154945683</v>
      </c>
    </row>
    <row r="52" spans="2:8" ht="15">
      <c r="B52" s="48"/>
      <c r="C52" s="175"/>
      <c r="D52" s="176"/>
      <c r="E52" s="57"/>
      <c r="F52" s="45" t="s">
        <v>41</v>
      </c>
      <c r="G52" s="107">
        <v>11</v>
      </c>
      <c r="H52" s="108">
        <f>G52/G54</f>
        <v>0.006289308176100629</v>
      </c>
    </row>
    <row r="53" spans="2:8" ht="15.75" thickBot="1">
      <c r="B53" s="48"/>
      <c r="C53" s="175"/>
      <c r="D53" s="176"/>
      <c r="E53" s="57"/>
      <c r="F53" s="106" t="s">
        <v>6</v>
      </c>
      <c r="G53" s="107">
        <v>1665</v>
      </c>
      <c r="H53" s="108">
        <f>G53/G54</f>
        <v>0.9519725557461407</v>
      </c>
    </row>
    <row r="54" spans="2:8" ht="15.75" thickBot="1">
      <c r="B54" s="404" t="s">
        <v>65</v>
      </c>
      <c r="C54" s="405"/>
      <c r="D54" s="406"/>
      <c r="E54" s="57"/>
      <c r="F54" s="113" t="s">
        <v>42</v>
      </c>
      <c r="G54" s="114">
        <f>SUM(G49:G53)</f>
        <v>1749</v>
      </c>
      <c r="H54" s="115">
        <f>G54/G54</f>
        <v>1</v>
      </c>
    </row>
    <row r="55" spans="2:8" ht="15.75" thickBot="1">
      <c r="B55" s="407"/>
      <c r="C55" s="408"/>
      <c r="D55" s="409"/>
      <c r="E55" s="57"/>
      <c r="F55" s="196"/>
      <c r="G55" s="208"/>
      <c r="H55" s="198"/>
    </row>
    <row r="56" spans="2:8" ht="15">
      <c r="B56" s="209" t="s">
        <v>112</v>
      </c>
      <c r="C56" s="210">
        <v>463</v>
      </c>
      <c r="D56" s="191">
        <f>C56/C60</f>
        <v>0.7941680960548885</v>
      </c>
      <c r="E56" s="53"/>
      <c r="F56" s="422" t="s">
        <v>113</v>
      </c>
      <c r="G56" s="423"/>
      <c r="H56" s="424"/>
    </row>
    <row r="57" spans="2:8" ht="15">
      <c r="B57" s="73" t="s">
        <v>39</v>
      </c>
      <c r="C57" s="211">
        <v>0</v>
      </c>
      <c r="D57" s="72">
        <f>C57/C60</f>
        <v>0</v>
      </c>
      <c r="E57" s="53"/>
      <c r="F57" s="425"/>
      <c r="G57" s="426"/>
      <c r="H57" s="427"/>
    </row>
    <row r="58" spans="2:8" ht="20.25" thickBot="1">
      <c r="B58" s="45" t="s">
        <v>41</v>
      </c>
      <c r="C58" s="211">
        <v>7</v>
      </c>
      <c r="D58" s="72">
        <f>C58/C60</f>
        <v>0.012006861063464836</v>
      </c>
      <c r="E58" s="53"/>
      <c r="F58" s="428" t="s">
        <v>114</v>
      </c>
      <c r="G58" s="429"/>
      <c r="H58" s="430"/>
    </row>
    <row r="59" spans="2:8" ht="15">
      <c r="B59" s="73" t="s">
        <v>6</v>
      </c>
      <c r="C59" s="211">
        <v>113</v>
      </c>
      <c r="D59" s="72">
        <f>C59/C60</f>
        <v>0.19382504288164665</v>
      </c>
      <c r="E59" s="53"/>
      <c r="F59" s="212" t="s">
        <v>115</v>
      </c>
      <c r="G59" s="213">
        <v>290</v>
      </c>
      <c r="H59" s="87">
        <f>G59/G70</f>
        <v>0.055269677911187344</v>
      </c>
    </row>
    <row r="60" spans="2:8" ht="15.75" thickBot="1">
      <c r="B60" s="74" t="s">
        <v>42</v>
      </c>
      <c r="C60" s="214">
        <f>SUM(C56:C59)</f>
        <v>583</v>
      </c>
      <c r="D60" s="76">
        <f>C60/C60</f>
        <v>1</v>
      </c>
      <c r="E60" s="57"/>
      <c r="F60" s="94" t="s">
        <v>116</v>
      </c>
      <c r="G60" s="215">
        <v>304</v>
      </c>
      <c r="H60" s="84">
        <f>G60/G70</f>
        <v>0.05793786925862397</v>
      </c>
    </row>
    <row r="61" spans="2:8" ht="15">
      <c r="B61" s="434"/>
      <c r="C61" s="435"/>
      <c r="D61" s="435"/>
      <c r="E61" s="57"/>
      <c r="F61" s="216" t="s">
        <v>117</v>
      </c>
      <c r="G61" s="215">
        <v>267</v>
      </c>
      <c r="H61" s="84">
        <f>G61/G70</f>
        <v>0.05088622069754145</v>
      </c>
    </row>
    <row r="62" spans="2:8" ht="15">
      <c r="B62" s="379"/>
      <c r="C62" s="380"/>
      <c r="D62" s="380"/>
      <c r="E62" s="57"/>
      <c r="F62" s="216" t="s">
        <v>97</v>
      </c>
      <c r="G62" s="215">
        <v>384</v>
      </c>
      <c r="H62" s="84">
        <f>G62/G70</f>
        <v>0.07318467695826186</v>
      </c>
    </row>
    <row r="63" spans="2:8" ht="15.75" thickBot="1">
      <c r="B63" s="48"/>
      <c r="C63" s="175"/>
      <c r="D63" s="176"/>
      <c r="E63" s="57"/>
      <c r="F63" s="216" t="s">
        <v>118</v>
      </c>
      <c r="G63" s="215">
        <v>319</v>
      </c>
      <c r="H63" s="84">
        <f>G63/G70</f>
        <v>0.06079664570230608</v>
      </c>
    </row>
    <row r="64" spans="2:8" ht="15">
      <c r="B64" s="404" t="s">
        <v>70</v>
      </c>
      <c r="C64" s="405"/>
      <c r="D64" s="406"/>
      <c r="E64" s="57"/>
      <c r="F64" s="91" t="s">
        <v>119</v>
      </c>
      <c r="G64" s="215">
        <v>271</v>
      </c>
      <c r="H64" s="84">
        <f>G64/G70</f>
        <v>0.051648561082523345</v>
      </c>
    </row>
    <row r="65" spans="2:8" ht="15.75" thickBot="1">
      <c r="B65" s="407"/>
      <c r="C65" s="408"/>
      <c r="D65" s="409"/>
      <c r="E65" s="57"/>
      <c r="F65" s="91" t="s">
        <v>120</v>
      </c>
      <c r="G65" s="215">
        <v>283</v>
      </c>
      <c r="H65" s="84">
        <f>G65/G70</f>
        <v>0.05393558223746903</v>
      </c>
    </row>
    <row r="66" spans="2:8" ht="15">
      <c r="B66" s="99" t="s">
        <v>119</v>
      </c>
      <c r="C66" s="217">
        <v>408</v>
      </c>
      <c r="D66" s="101">
        <f>C66/C70</f>
        <v>0.6998284734133791</v>
      </c>
      <c r="E66" s="57"/>
      <c r="F66" s="91" t="s">
        <v>121</v>
      </c>
      <c r="G66" s="215">
        <v>288</v>
      </c>
      <c r="H66" s="84">
        <f>G66/G70</f>
        <v>0.0548885077186964</v>
      </c>
    </row>
    <row r="67" spans="2:8" ht="15">
      <c r="B67" s="91" t="s">
        <v>39</v>
      </c>
      <c r="C67" s="218">
        <v>0</v>
      </c>
      <c r="D67" s="93">
        <f>C67/C70</f>
        <v>0</v>
      </c>
      <c r="E67" s="57"/>
      <c r="F67" s="91" t="s">
        <v>122</v>
      </c>
      <c r="G67" s="215">
        <v>280</v>
      </c>
      <c r="H67" s="84">
        <f>G67/G70</f>
        <v>0.05336382694873261</v>
      </c>
    </row>
    <row r="68" spans="2:8" ht="15">
      <c r="B68" s="45" t="s">
        <v>41</v>
      </c>
      <c r="C68" s="218">
        <v>8</v>
      </c>
      <c r="D68" s="93">
        <f>C68/C70</f>
        <v>0.0137221269296741</v>
      </c>
      <c r="E68" s="49"/>
      <c r="F68" s="94" t="s">
        <v>41</v>
      </c>
      <c r="G68" s="215">
        <v>8</v>
      </c>
      <c r="H68" s="84">
        <f>G68/G70</f>
        <v>0.0015246807699637887</v>
      </c>
    </row>
    <row r="69" spans="2:8" ht="15">
      <c r="B69" s="94" t="s">
        <v>6</v>
      </c>
      <c r="C69" s="219">
        <v>167</v>
      </c>
      <c r="D69" s="81">
        <f>C69/C70</f>
        <v>0.2864493996569468</v>
      </c>
      <c r="E69" s="53"/>
      <c r="F69" s="94" t="s">
        <v>6</v>
      </c>
      <c r="G69" s="215">
        <v>2553</v>
      </c>
      <c r="H69" s="84">
        <f>G69/G70</f>
        <v>0.4865637507146941</v>
      </c>
    </row>
    <row r="70" spans="2:8" ht="15.75" thickBot="1">
      <c r="B70" s="95" t="s">
        <v>42</v>
      </c>
      <c r="C70" s="220">
        <f>SUM(C66:C69)</f>
        <v>583</v>
      </c>
      <c r="D70" s="97">
        <f>C70/C70</f>
        <v>1</v>
      </c>
      <c r="E70" s="221"/>
      <c r="F70" s="88" t="s">
        <v>42</v>
      </c>
      <c r="G70" s="222">
        <f>SUM(G59:G69)</f>
        <v>5247</v>
      </c>
      <c r="H70" s="90">
        <f>G70/G70</f>
        <v>1</v>
      </c>
    </row>
  </sheetData>
  <sheetProtection/>
  <mergeCells count="20">
    <mergeCell ref="B1:H1"/>
    <mergeCell ref="F3:H4"/>
    <mergeCell ref="B5:D6"/>
    <mergeCell ref="B8:D9"/>
    <mergeCell ref="B17:D17"/>
    <mergeCell ref="F18:H19"/>
    <mergeCell ref="F25:H26"/>
    <mergeCell ref="B30:D30"/>
    <mergeCell ref="B31:D31"/>
    <mergeCell ref="B32:D33"/>
    <mergeCell ref="F32:H33"/>
    <mergeCell ref="B61:D61"/>
    <mergeCell ref="B62:D62"/>
    <mergeCell ref="B64:D65"/>
    <mergeCell ref="F39:H40"/>
    <mergeCell ref="B45:D46"/>
    <mergeCell ref="F47:H48"/>
    <mergeCell ref="B54:D55"/>
    <mergeCell ref="F56:H57"/>
    <mergeCell ref="F58:H58"/>
  </mergeCells>
  <conditionalFormatting sqref="C21:C27">
    <cfRule type="top10" priority="1" dxfId="0" stopIfTrue="1" rank="1"/>
  </conditionalFormatting>
  <conditionalFormatting sqref="C10:C14">
    <cfRule type="top10" priority="15" dxfId="0" stopIfTrue="1" rank="1"/>
    <cfRule type="top10" priority="16" dxfId="0" stopIfTrue="1" rank="1"/>
  </conditionalFormatting>
  <conditionalFormatting sqref="C56:C58">
    <cfRule type="top10" priority="13" dxfId="0" stopIfTrue="1" rank="1"/>
    <cfRule type="top10" priority="17" dxfId="0" stopIfTrue="1" rank="1"/>
  </conditionalFormatting>
  <conditionalFormatting sqref="C47:C49">
    <cfRule type="top10" priority="14" dxfId="0" stopIfTrue="1" rank="1"/>
    <cfRule type="top10" priority="18" dxfId="0" stopIfTrue="1" rank="1"/>
  </conditionalFormatting>
  <conditionalFormatting sqref="C66:C68">
    <cfRule type="top10" priority="12" dxfId="0" stopIfTrue="1" rank="1"/>
  </conditionalFormatting>
  <conditionalFormatting sqref="G49:G52">
    <cfRule type="top10" priority="11" dxfId="0" stopIfTrue="1" rank="3"/>
  </conditionalFormatting>
  <conditionalFormatting sqref="C34:C40">
    <cfRule type="top10" priority="10" dxfId="0" stopIfTrue="1" rank="1"/>
  </conditionalFormatting>
  <conditionalFormatting sqref="G59:G68">
    <cfRule type="top10" priority="9" dxfId="9" stopIfTrue="1" rank="9"/>
  </conditionalFormatting>
  <conditionalFormatting sqref="G12:G14">
    <cfRule type="top10" priority="7" dxfId="0" stopIfTrue="1" rank="1"/>
    <cfRule type="top10" priority="8" dxfId="0" stopIfTrue="1" rank="1"/>
  </conditionalFormatting>
  <conditionalFormatting sqref="G20">
    <cfRule type="top10" priority="6" dxfId="0" stopIfTrue="1" rank="1"/>
  </conditionalFormatting>
  <conditionalFormatting sqref="G27">
    <cfRule type="top10" priority="5" dxfId="0" stopIfTrue="1" rank="1"/>
  </conditionalFormatting>
  <conditionalFormatting sqref="G34">
    <cfRule type="top10" priority="4" dxfId="0" stopIfTrue="1" rank="1"/>
  </conditionalFormatting>
  <conditionalFormatting sqref="G41:G43">
    <cfRule type="top10" priority="2" dxfId="0" stopIfTrue="1" rank="1"/>
    <cfRule type="top10" priority="3" dxfId="2" stopIfTrue="1" rank="1"/>
  </conditionalFormatting>
  <printOptions/>
  <pageMargins left="0.7" right="0.7" top="0.5" bottom="0.5" header="0.3" footer="0.3"/>
  <pageSetup horizontalDpi="600" verticalDpi="600" orientation="portrait" paperSize="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Rochester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kelly.walters</dc:creator>
  <cp:keywords/>
  <dc:description/>
  <cp:lastModifiedBy>kelly.walters</cp:lastModifiedBy>
  <cp:lastPrinted>2020-09-09T07:43:37Z</cp:lastPrinted>
  <dcterms:created xsi:type="dcterms:W3CDTF">2020-02-02T14:39:05Z</dcterms:created>
  <dcterms:modified xsi:type="dcterms:W3CDTF">2020-09-09T21:45:20Z</dcterms:modified>
  <cp:category/>
  <cp:version/>
  <cp:contentType/>
  <cp:contentStatus/>
</cp:coreProperties>
</file>